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hidePivotFieldList="1"/>
  <xr:revisionPtr revIDLastSave="0" documentId="13_ncr:1_{A21BAAF7-F7F5-432E-B5A0-A2C5D264404E}" xr6:coauthVersionLast="47" xr6:coauthVersionMax="47" xr10:uidLastSave="{00000000-0000-0000-0000-000000000000}"/>
  <bookViews>
    <workbookView xWindow="-98" yWindow="-98" windowWidth="20715" windowHeight="13276" xr2:uid="{00000000-000D-0000-FFFF-FFFF00000000}"/>
  </bookViews>
  <sheets>
    <sheet name="Contents" sheetId="1" r:id="rId1"/>
    <sheet name="Glossary" sheetId="3" r:id="rId2"/>
    <sheet name="Offence Categories" sheetId="4" r:id="rId3"/>
    <sheet name="Table 1.1" sheetId="64" r:id="rId4"/>
    <sheet name="Table 1.2" sheetId="65" r:id="rId5"/>
    <sheet name="Table 1.3" sheetId="66" r:id="rId6"/>
    <sheet name="Table 1.4" sheetId="67" r:id="rId7"/>
    <sheet name="Table 1.5" sheetId="68" r:id="rId8"/>
    <sheet name="Table 1.6" sheetId="69" r:id="rId9"/>
    <sheet name="Table 1.7" sheetId="70" r:id="rId10"/>
    <sheet name="Table 1.8" sheetId="71" r:id="rId11"/>
    <sheet name="Table 1.9" sheetId="81" r:id="rId12"/>
    <sheet name="Table 1.10" sheetId="72" r:id="rId13"/>
    <sheet name="Table 1.11" sheetId="73" r:id="rId14"/>
    <sheet name="Table 1.12" sheetId="74" r:id="rId15"/>
    <sheet name="Table 1.13" sheetId="75" r:id="rId16"/>
    <sheet name="Table 1.14" sheetId="76" r:id="rId17"/>
    <sheet name="Table 1.15" sheetId="77" r:id="rId18"/>
    <sheet name="Table 1.16" sheetId="78" r:id="rId19"/>
    <sheet name="Table 1.17" sheetId="79" r:id="rId20"/>
    <sheet name="Table 1.18" sheetId="80" r:id="rId21"/>
    <sheet name="Table 2.1" sheetId="41" r:id="rId22"/>
    <sheet name="Table 2.2" sheetId="43" r:id="rId23"/>
    <sheet name="Table 2.3" sheetId="61" r:id="rId24"/>
    <sheet name="Table 2.4" sheetId="44" r:id="rId25"/>
    <sheet name="Table 2.5" sheetId="45" r:id="rId26"/>
    <sheet name="Table 2.6" sheetId="46" r:id="rId27"/>
    <sheet name="Table 2.7" sheetId="47" r:id="rId28"/>
    <sheet name="Table 2.8" sheetId="48" r:id="rId29"/>
    <sheet name="Table 2.9" sheetId="63" r:id="rId30"/>
    <sheet name="Table 3.1" sheetId="50" r:id="rId31"/>
    <sheet name="Table 3.2" sheetId="51" r:id="rId32"/>
    <sheet name="Table 3.3" sheetId="62" r:id="rId33"/>
    <sheet name="Table 3.4" sheetId="52" r:id="rId34"/>
    <sheet name="Table 3.5" sheetId="53" r:id="rId35"/>
    <sheet name="Table 3.6" sheetId="54" r:id="rId36"/>
    <sheet name="Table 3.7" sheetId="55" r:id="rId37"/>
    <sheet name="Table 3.8" sheetId="56" r:id="rId38"/>
    <sheet name="Table 3.9" sheetId="57" r:id="rId39"/>
    <sheet name="Table 3.10" sheetId="58" r:id="rId40"/>
    <sheet name="Table 4.1" sheetId="82" r:id="rId41"/>
    <sheet name="Table 4.2" sheetId="83" r:id="rId42"/>
    <sheet name="Table 4.3" sheetId="84" r:id="rId43"/>
    <sheet name="Table 4.4" sheetId="85" r:id="rId44"/>
    <sheet name="Table 4.5" sheetId="86" r:id="rId45"/>
    <sheet name="Table 4.6" sheetId="87" r:id="rId46"/>
    <sheet name="Table 4.7" sheetId="88" r:id="rId47"/>
    <sheet name="Table 4.8" sheetId="89" r:id="rId48"/>
    <sheet name="Table 4.9" sheetId="90" r:id="rId49"/>
    <sheet name="Table 4.10" sheetId="91" r:id="rId50"/>
    <sheet name="Table 4.11" sheetId="92" r:id="rId51"/>
    <sheet name="Table 4.12" sheetId="93" r:id="rId52"/>
    <sheet name="Table 4.13" sheetId="94" r:id="rId53"/>
    <sheet name="Table 4.14" sheetId="95" r:id="rId54"/>
    <sheet name="Table 4.15" sheetId="96" r:id="rId55"/>
    <sheet name="Table 4.16" sheetId="97" r:id="rId56"/>
  </sheets>
  <definedNames>
    <definedName name="_xlnm.Print_Area" localSheetId="0">Contents!$A$1:$V$28</definedName>
    <definedName name="_xlnm.Print_Area" localSheetId="1">Glossary!$A$1:$B$34</definedName>
    <definedName name="_xlnm.Print_Area" localSheetId="2">'Offence Categories'!$A$1:$B$13</definedName>
    <definedName name="_xlnm.Print_Area" localSheetId="3">'Table 1.1'!$A$1:$K$39</definedName>
    <definedName name="_xlnm.Print_Area" localSheetId="12">'Table 1.10'!$A$1:$R$51</definedName>
    <definedName name="_xlnm.Print_Area" localSheetId="13">'Table 1.11'!$A$1:$R$50</definedName>
    <definedName name="_xlnm.Print_Area" localSheetId="14">'Table 1.12'!$A$1:$R$50</definedName>
    <definedName name="_xlnm.Print_Area" localSheetId="15">'Table 1.13'!$A$1:$R$48</definedName>
    <definedName name="_xlnm.Print_Area" localSheetId="16">'Table 1.14'!$A$1:$R$38</definedName>
    <definedName name="_xlnm.Print_Area" localSheetId="17">'Table 1.15'!$A$1:$R$36</definedName>
    <definedName name="_xlnm.Print_Area" localSheetId="18">'Table 1.16'!$A$1:$R$35</definedName>
    <definedName name="_xlnm.Print_Area" localSheetId="19">'Table 1.17'!$A$1:$K$38</definedName>
    <definedName name="_xlnm.Print_Area" localSheetId="20">'Table 1.18'!$A$1:$J$31</definedName>
    <definedName name="_xlnm.Print_Area" localSheetId="4">'Table 1.2'!$A$1:$K$39</definedName>
    <definedName name="_xlnm.Print_Area" localSheetId="5">'Table 1.3'!$A$1:$K$39</definedName>
    <definedName name="_xlnm.Print_Area" localSheetId="6">'Table 1.4'!$A$1:$K$48</definedName>
    <definedName name="_xlnm.Print_Area" localSheetId="7">'Table 1.5'!$A$1:$R$49</definedName>
    <definedName name="_xlnm.Print_Area" localSheetId="8">'Table 1.6'!$A$1:$J$49</definedName>
    <definedName name="_xlnm.Print_Area" localSheetId="9">'Table 1.7'!$A$1:$R$34</definedName>
    <definedName name="_xlnm.Print_Area" localSheetId="10">'Table 1.8'!$A$1:$R$18</definedName>
    <definedName name="_xlnm.Print_Area" localSheetId="11">'Table 1.9'!$A$1:$R$18</definedName>
    <definedName name="_xlnm.Print_Area" localSheetId="21">'Table 2.1'!$A$1:$R$47</definedName>
    <definedName name="_xlnm.Print_Area" localSheetId="22">'Table 2.2'!$A$1:$R$22</definedName>
    <definedName name="_xlnm.Print_Area" localSheetId="23">'Table 2.3'!$A$1:$R$23</definedName>
    <definedName name="_xlnm.Print_Area" localSheetId="24">'Table 2.4'!$A$1:$R$49</definedName>
    <definedName name="_xlnm.Print_Area" localSheetId="25">'Table 2.5'!$A$1:$R$50</definedName>
    <definedName name="_xlnm.Print_Area" localSheetId="26">'Table 2.6'!$A$1:$R$50</definedName>
    <definedName name="_xlnm.Print_Area" localSheetId="27">'Table 2.7'!$A$1:$R$50</definedName>
    <definedName name="_xlnm.Print_Area" localSheetId="28">'Table 2.8'!$A$1:$R$52</definedName>
    <definedName name="_xlnm.Print_Area" localSheetId="29">'Table 2.9'!$A$1:$R$50</definedName>
    <definedName name="_xlnm.Print_Area" localSheetId="30">'Table 3.1'!$A$1:$R$47</definedName>
    <definedName name="_xlnm.Print_Area" localSheetId="39">'Table 3.10'!$A$1:$R$44</definedName>
    <definedName name="_xlnm.Print_Area" localSheetId="31">'Table 3.2'!$A$1:$R$22</definedName>
    <definedName name="_xlnm.Print_Area" localSheetId="32">'Table 3.3'!$A$1:$R$22</definedName>
    <definedName name="_xlnm.Print_Area" localSheetId="33">'Table 3.4'!$A$1:$R$50</definedName>
    <definedName name="_xlnm.Print_Area" localSheetId="34">'Table 3.5'!$A$1:$R$50</definedName>
    <definedName name="_xlnm.Print_Area" localSheetId="35">'Table 3.6'!$A$1:$R$50</definedName>
    <definedName name="_xlnm.Print_Area" localSheetId="36">'Table 3.7'!$A$1:$R$38</definedName>
    <definedName name="_xlnm.Print_Area" localSheetId="37">'Table 3.8'!$A$1:$R$38</definedName>
    <definedName name="_xlnm.Print_Area" localSheetId="38">'Table 3.9'!$A$1:$R$38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5" i="44" l="1"/>
  <c r="U45" i="44"/>
  <c r="R45" i="44"/>
  <c r="Q45" i="44"/>
  <c r="P45" i="44"/>
  <c r="O45" i="44"/>
  <c r="M45" i="44"/>
  <c r="L45" i="44"/>
  <c r="K45" i="44"/>
  <c r="J45" i="44"/>
  <c r="I45" i="44"/>
  <c r="F45" i="44"/>
  <c r="E45" i="44"/>
  <c r="D45" i="44"/>
  <c r="C45" i="44"/>
  <c r="V44" i="75"/>
  <c r="U44" i="75"/>
  <c r="T44" i="75"/>
  <c r="S44" i="75"/>
  <c r="Q44" i="75"/>
  <c r="P44" i="75"/>
  <c r="O44" i="75"/>
  <c r="N44" i="75"/>
  <c r="I44" i="75"/>
  <c r="K44" i="75"/>
  <c r="M44" i="75"/>
  <c r="L44" i="75"/>
  <c r="J44" i="75"/>
  <c r="H44" i="75"/>
  <c r="G44" i="75"/>
  <c r="F44" i="75"/>
  <c r="E44" i="75"/>
  <c r="D44" i="75"/>
  <c r="C44" i="75"/>
  <c r="L7" i="66"/>
  <c r="L13" i="64" l="1"/>
  <c r="L12" i="64"/>
  <c r="L11" i="64"/>
  <c r="L8" i="64"/>
  <c r="L9" i="79"/>
  <c r="L7" i="79"/>
  <c r="T32" i="58" l="1"/>
  <c r="T37" i="58"/>
  <c r="T36" i="58"/>
  <c r="T35" i="58"/>
  <c r="T34" i="58"/>
  <c r="T33" i="58"/>
  <c r="T30" i="58"/>
  <c r="T31" i="50"/>
  <c r="P6" i="50"/>
  <c r="P7" i="50"/>
  <c r="P8" i="50"/>
  <c r="P9" i="50"/>
  <c r="P10" i="50"/>
  <c r="P11" i="50"/>
  <c r="P12" i="50"/>
  <c r="P13" i="50"/>
  <c r="P14" i="50"/>
  <c r="P15" i="50"/>
  <c r="P16" i="50"/>
  <c r="P21" i="50"/>
  <c r="P22" i="50"/>
  <c r="P23" i="50"/>
  <c r="P24" i="50"/>
  <c r="P25" i="50"/>
  <c r="P26" i="50"/>
  <c r="P27" i="50"/>
  <c r="P28" i="50"/>
  <c r="P29" i="50"/>
  <c r="P30" i="50"/>
  <c r="P31" i="50"/>
  <c r="P36" i="50"/>
  <c r="P37" i="50"/>
  <c r="P38" i="50"/>
  <c r="P39" i="50"/>
  <c r="P40" i="50"/>
  <c r="P41" i="50"/>
  <c r="P42" i="50"/>
  <c r="P43" i="50"/>
  <c r="P44" i="50"/>
  <c r="P45" i="50"/>
  <c r="P46" i="50"/>
  <c r="T13" i="78" l="1"/>
  <c r="T24" i="78"/>
  <c r="T6" i="81" l="1"/>
  <c r="T7" i="81"/>
  <c r="Q47" i="72" l="1"/>
  <c r="Q20" i="51" l="1"/>
  <c r="R19" i="51" s="1"/>
  <c r="Q14" i="51"/>
  <c r="R13" i="51" s="1"/>
  <c r="Q8" i="51"/>
  <c r="R7" i="51" s="1"/>
  <c r="R12" i="51" l="1"/>
  <c r="R14" i="51" s="1"/>
  <c r="R18" i="51"/>
  <c r="R20" i="51" s="1"/>
  <c r="R6" i="51"/>
  <c r="R8" i="51" s="1"/>
  <c r="R7" i="75" l="1"/>
  <c r="R8" i="75"/>
  <c r="R9" i="75"/>
  <c r="R12" i="75"/>
  <c r="R13" i="75"/>
  <c r="R14" i="75"/>
  <c r="R15" i="75"/>
  <c r="R16" i="75"/>
  <c r="R17" i="75"/>
  <c r="R18" i="75"/>
  <c r="R21" i="75"/>
  <c r="R22" i="75"/>
  <c r="R23" i="75"/>
  <c r="R24" i="75"/>
  <c r="R25" i="75"/>
  <c r="R26" i="75"/>
  <c r="R27" i="75"/>
  <c r="R28" i="75"/>
  <c r="R31" i="75"/>
  <c r="R32" i="75"/>
  <c r="R33" i="75"/>
  <c r="R34" i="75"/>
  <c r="R35" i="75"/>
  <c r="R36" i="75"/>
  <c r="R37" i="75"/>
  <c r="R38" i="75"/>
  <c r="R39" i="75"/>
  <c r="R40" i="75"/>
  <c r="R42" i="75"/>
  <c r="R44" i="75" s="1"/>
  <c r="R43" i="75"/>
  <c r="R46" i="75"/>
  <c r="R48" i="75"/>
  <c r="R6" i="75"/>
  <c r="K25" i="79" l="1"/>
  <c r="K23" i="79"/>
  <c r="K11" i="66" l="1"/>
  <c r="K10" i="66"/>
  <c r="K7" i="66"/>
  <c r="Q48" i="74"/>
  <c r="Q47" i="74"/>
  <c r="Q46" i="74"/>
  <c r="Q45" i="74"/>
  <c r="Q44" i="74"/>
  <c r="Q43" i="74"/>
  <c r="Q42" i="74"/>
  <c r="Q41" i="74"/>
  <c r="Q40" i="74"/>
  <c r="Q39" i="74"/>
  <c r="Q38" i="74"/>
  <c r="Q34" i="74"/>
  <c r="K30" i="65" s="1"/>
  <c r="Q34" i="72"/>
  <c r="Q39" i="72"/>
  <c r="Q40" i="72"/>
  <c r="Q41" i="72"/>
  <c r="Q42" i="72"/>
  <c r="Q43" i="72"/>
  <c r="Q44" i="72"/>
  <c r="Q45" i="72"/>
  <c r="Q46" i="72"/>
  <c r="Q49" i="72"/>
  <c r="Q38" i="72"/>
  <c r="Q18" i="72"/>
  <c r="K29" i="66" l="1"/>
  <c r="K20" i="65"/>
  <c r="K28" i="65"/>
  <c r="K21" i="66"/>
  <c r="K22" i="66"/>
  <c r="K26" i="66"/>
  <c r="K23" i="65"/>
  <c r="K19" i="66"/>
  <c r="K23" i="66"/>
  <c r="K27" i="66"/>
  <c r="K24" i="65"/>
  <c r="K20" i="66"/>
  <c r="K24" i="66"/>
  <c r="K28" i="66"/>
  <c r="K19" i="65"/>
  <c r="K27" i="65"/>
  <c r="Q50" i="72"/>
  <c r="K25" i="65"/>
  <c r="K29" i="65"/>
  <c r="K22" i="65"/>
  <c r="K26" i="65"/>
  <c r="K21" i="65" l="1"/>
  <c r="K25" i="66"/>
  <c r="K18" i="66" l="1"/>
  <c r="K8" i="79"/>
  <c r="K6" i="79"/>
  <c r="K10" i="79" l="1"/>
  <c r="Q22" i="70"/>
  <c r="Q12" i="70"/>
  <c r="K14" i="79" l="1"/>
  <c r="K9" i="79"/>
  <c r="K17" i="79"/>
  <c r="K7" i="79"/>
  <c r="J20" i="80"/>
  <c r="J8" i="80"/>
  <c r="Q13" i="78"/>
  <c r="R18" i="77"/>
  <c r="K18" i="79" l="1"/>
  <c r="K15" i="79"/>
  <c r="R21" i="77"/>
  <c r="R23" i="77"/>
  <c r="R20" i="77"/>
  <c r="R17" i="77"/>
  <c r="R19" i="77"/>
  <c r="Q34" i="52"/>
  <c r="R31" i="52" s="1"/>
  <c r="R17" i="52"/>
  <c r="R16" i="52"/>
  <c r="R15" i="52"/>
  <c r="R14" i="52"/>
  <c r="R13" i="52"/>
  <c r="R12" i="52"/>
  <c r="R11" i="52"/>
  <c r="R10" i="52"/>
  <c r="R9" i="52"/>
  <c r="R8" i="52"/>
  <c r="R7" i="52"/>
  <c r="R6" i="52"/>
  <c r="Q39" i="52"/>
  <c r="Q40" i="52"/>
  <c r="Q41" i="52"/>
  <c r="Q42" i="52"/>
  <c r="Q43" i="52"/>
  <c r="Q44" i="52"/>
  <c r="Q45" i="52"/>
  <c r="Q46" i="52"/>
  <c r="Q47" i="52"/>
  <c r="Q48" i="52"/>
  <c r="Q49" i="52"/>
  <c r="Q38" i="52"/>
  <c r="Q39" i="63"/>
  <c r="Q40" i="63"/>
  <c r="Q41" i="63"/>
  <c r="Q42" i="63"/>
  <c r="Q43" i="63"/>
  <c r="Q44" i="63"/>
  <c r="Q45" i="63"/>
  <c r="Q46" i="63"/>
  <c r="Q47" i="63"/>
  <c r="Q48" i="63"/>
  <c r="Q49" i="63"/>
  <c r="Q38" i="63"/>
  <c r="Q18" i="63"/>
  <c r="R17" i="63" s="1"/>
  <c r="R7" i="63" l="1"/>
  <c r="R15" i="63"/>
  <c r="R18" i="52"/>
  <c r="R25" i="52"/>
  <c r="R29" i="52"/>
  <c r="R10" i="63"/>
  <c r="R11" i="63"/>
  <c r="Q50" i="63"/>
  <c r="R39" i="63" s="1"/>
  <c r="R6" i="63"/>
  <c r="R14" i="63"/>
  <c r="Q50" i="52"/>
  <c r="R48" i="52" s="1"/>
  <c r="R22" i="52"/>
  <c r="R26" i="52"/>
  <c r="R30" i="52"/>
  <c r="R23" i="52"/>
  <c r="R27" i="52"/>
  <c r="R32" i="52"/>
  <c r="R24" i="52"/>
  <c r="R28" i="52"/>
  <c r="R33" i="52"/>
  <c r="R8" i="63"/>
  <c r="R12" i="63"/>
  <c r="R16" i="63"/>
  <c r="R9" i="63"/>
  <c r="R13" i="63"/>
  <c r="R49" i="52" l="1"/>
  <c r="R40" i="63"/>
  <c r="R44" i="63"/>
  <c r="R45" i="63"/>
  <c r="R49" i="63"/>
  <c r="R46" i="63"/>
  <c r="R41" i="63"/>
  <c r="R50" i="63"/>
  <c r="R38" i="63"/>
  <c r="R18" i="63"/>
  <c r="R42" i="52"/>
  <c r="R44" i="52"/>
  <c r="R42" i="63"/>
  <c r="R48" i="63"/>
  <c r="R47" i="63"/>
  <c r="R43" i="63"/>
  <c r="R34" i="52"/>
  <c r="R47" i="52"/>
  <c r="R43" i="52"/>
  <c r="R39" i="52"/>
  <c r="R41" i="52"/>
  <c r="R46" i="52"/>
  <c r="R40" i="52"/>
  <c r="R45" i="52"/>
  <c r="R38" i="52"/>
  <c r="Q16" i="50"/>
  <c r="R14" i="50" s="1"/>
  <c r="Q31" i="50"/>
  <c r="R27" i="50" s="1"/>
  <c r="Q37" i="50"/>
  <c r="Q38" i="50"/>
  <c r="Q39" i="50"/>
  <c r="Q40" i="50"/>
  <c r="Q41" i="50"/>
  <c r="Q42" i="50"/>
  <c r="Q43" i="50"/>
  <c r="Q44" i="50"/>
  <c r="Q45" i="50"/>
  <c r="Q36" i="50"/>
  <c r="R15" i="50" l="1"/>
  <c r="R7" i="50"/>
  <c r="R8" i="50"/>
  <c r="R24" i="50"/>
  <c r="R11" i="50"/>
  <c r="R28" i="50"/>
  <c r="R12" i="50"/>
  <c r="R50" i="52"/>
  <c r="Q46" i="50"/>
  <c r="R21" i="50"/>
  <c r="R25" i="50"/>
  <c r="R29" i="50"/>
  <c r="R9" i="50"/>
  <c r="R13" i="50"/>
  <c r="R22" i="50"/>
  <c r="R26" i="50"/>
  <c r="R30" i="50"/>
  <c r="R6" i="50"/>
  <c r="R10" i="50"/>
  <c r="R23" i="50"/>
  <c r="R44" i="50" l="1"/>
  <c r="R36" i="50"/>
  <c r="R40" i="50"/>
  <c r="R39" i="50"/>
  <c r="R16" i="50"/>
  <c r="R31" i="50"/>
  <c r="R42" i="50"/>
  <c r="R38" i="50"/>
  <c r="R45" i="50"/>
  <c r="R41" i="50"/>
  <c r="R37" i="50"/>
  <c r="R43" i="50"/>
  <c r="Q39" i="46"/>
  <c r="Q40" i="46"/>
  <c r="Q41" i="46"/>
  <c r="Q42" i="46"/>
  <c r="Q43" i="46"/>
  <c r="Q44" i="46"/>
  <c r="Q45" i="46"/>
  <c r="Q46" i="46"/>
  <c r="Q47" i="46"/>
  <c r="Q48" i="46"/>
  <c r="Q49" i="46"/>
  <c r="Q38" i="46"/>
  <c r="Q34" i="46"/>
  <c r="R32" i="46" s="1"/>
  <c r="Q18" i="46"/>
  <c r="R16" i="46" s="1"/>
  <c r="R23" i="46" l="1"/>
  <c r="R31" i="46"/>
  <c r="R46" i="50"/>
  <c r="R25" i="46"/>
  <c r="R33" i="46"/>
  <c r="R27" i="46"/>
  <c r="R29" i="46"/>
  <c r="Q50" i="46"/>
  <c r="R40" i="46" s="1"/>
  <c r="R9" i="46"/>
  <c r="R13" i="46"/>
  <c r="R17" i="46"/>
  <c r="R6" i="46"/>
  <c r="R10" i="46"/>
  <c r="R14" i="46"/>
  <c r="R22" i="46"/>
  <c r="R26" i="46"/>
  <c r="R30" i="46"/>
  <c r="R7" i="46"/>
  <c r="R11" i="46"/>
  <c r="R15" i="46"/>
  <c r="R8" i="46"/>
  <c r="R12" i="46"/>
  <c r="R24" i="46"/>
  <c r="R28" i="46"/>
  <c r="R32" i="45"/>
  <c r="R31" i="45"/>
  <c r="R30" i="45"/>
  <c r="R29" i="45"/>
  <c r="R28" i="45"/>
  <c r="R27" i="45"/>
  <c r="R26" i="45"/>
  <c r="R23" i="45"/>
  <c r="R17" i="45"/>
  <c r="R16" i="45"/>
  <c r="R15" i="45"/>
  <c r="R14" i="45"/>
  <c r="R13" i="45"/>
  <c r="R12" i="45"/>
  <c r="R11" i="45"/>
  <c r="R10" i="45"/>
  <c r="R9" i="45"/>
  <c r="R8" i="45"/>
  <c r="R7" i="45"/>
  <c r="R6" i="45"/>
  <c r="R37" i="41"/>
  <c r="R38" i="41"/>
  <c r="R39" i="41"/>
  <c r="R40" i="41"/>
  <c r="R41" i="41"/>
  <c r="R42" i="41"/>
  <c r="R43" i="41"/>
  <c r="R44" i="41"/>
  <c r="R45" i="41"/>
  <c r="R36" i="41"/>
  <c r="R22" i="41"/>
  <c r="R23" i="41"/>
  <c r="R24" i="41"/>
  <c r="R25" i="41"/>
  <c r="R26" i="41"/>
  <c r="R27" i="41"/>
  <c r="R28" i="41"/>
  <c r="R29" i="41"/>
  <c r="R30" i="41"/>
  <c r="R21" i="41"/>
  <c r="R7" i="41"/>
  <c r="R8" i="41"/>
  <c r="R9" i="41"/>
  <c r="R10" i="41"/>
  <c r="R11" i="41"/>
  <c r="R12" i="41"/>
  <c r="R13" i="41"/>
  <c r="R14" i="41"/>
  <c r="R15" i="41"/>
  <c r="R6" i="41"/>
  <c r="R16" i="41" l="1"/>
  <c r="R18" i="45"/>
  <c r="R46" i="41"/>
  <c r="R18" i="46"/>
  <c r="R47" i="46"/>
  <c r="R43" i="46"/>
  <c r="R39" i="46"/>
  <c r="R49" i="46"/>
  <c r="R45" i="46"/>
  <c r="R41" i="46"/>
  <c r="R44" i="46"/>
  <c r="R34" i="46"/>
  <c r="R42" i="46"/>
  <c r="R46" i="46"/>
  <c r="R38" i="46"/>
  <c r="R48" i="46"/>
  <c r="R31" i="41"/>
  <c r="R50" i="46" l="1"/>
  <c r="Q46" i="68"/>
  <c r="R46" i="68" s="1"/>
  <c r="Q31" i="68"/>
  <c r="R30" i="68" s="1"/>
  <c r="Q16" i="68"/>
  <c r="R10" i="68" s="1"/>
  <c r="R43" i="68" l="1"/>
  <c r="R31" i="68"/>
  <c r="R39" i="68"/>
  <c r="R23" i="68"/>
  <c r="R27" i="68"/>
  <c r="R9" i="68"/>
  <c r="R7" i="68"/>
  <c r="R12" i="68"/>
  <c r="R16" i="68"/>
  <c r="R24" i="68"/>
  <c r="R28" i="68"/>
  <c r="R36" i="68"/>
  <c r="R40" i="68"/>
  <c r="R44" i="68"/>
  <c r="R8" i="68"/>
  <c r="R13" i="68"/>
  <c r="R15" i="68"/>
  <c r="R11" i="68"/>
  <c r="R21" i="68"/>
  <c r="R25" i="68"/>
  <c r="R29" i="68"/>
  <c r="R37" i="68"/>
  <c r="R41" i="68"/>
  <c r="R45" i="68"/>
  <c r="R6" i="68"/>
  <c r="R14" i="68"/>
  <c r="R22" i="68"/>
  <c r="R26" i="68"/>
  <c r="R38" i="68"/>
  <c r="R42" i="68"/>
  <c r="P39" i="63" l="1"/>
  <c r="P40" i="63"/>
  <c r="P41" i="63"/>
  <c r="P42" i="63"/>
  <c r="P43" i="63"/>
  <c r="P44" i="63"/>
  <c r="P45" i="63"/>
  <c r="P46" i="63"/>
  <c r="P47" i="63"/>
  <c r="P48" i="63"/>
  <c r="P49" i="63"/>
  <c r="P50" i="63"/>
  <c r="P38" i="63"/>
  <c r="N50" i="63"/>
  <c r="N39" i="63"/>
  <c r="N40" i="63"/>
  <c r="N41" i="63"/>
  <c r="N42" i="63"/>
  <c r="N43" i="63"/>
  <c r="N44" i="63"/>
  <c r="N45" i="63"/>
  <c r="N46" i="63"/>
  <c r="N47" i="63"/>
  <c r="N48" i="63"/>
  <c r="N49" i="63"/>
  <c r="N38" i="63"/>
  <c r="L39" i="63"/>
  <c r="L40" i="63"/>
  <c r="L41" i="63"/>
  <c r="L42" i="63"/>
  <c r="L43" i="63"/>
  <c r="L44" i="63"/>
  <c r="L45" i="63"/>
  <c r="L46" i="63"/>
  <c r="L47" i="63"/>
  <c r="L48" i="63"/>
  <c r="L49" i="63"/>
  <c r="L50" i="63"/>
  <c r="L38" i="63"/>
  <c r="J39" i="63"/>
  <c r="J40" i="63"/>
  <c r="J41" i="63"/>
  <c r="J42" i="63"/>
  <c r="J43" i="63"/>
  <c r="J44" i="63"/>
  <c r="J45" i="63"/>
  <c r="J46" i="63"/>
  <c r="J47" i="63"/>
  <c r="J48" i="63"/>
  <c r="J49" i="63"/>
  <c r="J50" i="63"/>
  <c r="J38" i="63"/>
  <c r="H39" i="63"/>
  <c r="H40" i="63"/>
  <c r="H41" i="63"/>
  <c r="H42" i="63"/>
  <c r="H43" i="63"/>
  <c r="H44" i="63"/>
  <c r="H45" i="63"/>
  <c r="H46" i="63"/>
  <c r="H47" i="63"/>
  <c r="H48" i="63"/>
  <c r="H49" i="63"/>
  <c r="H50" i="63"/>
  <c r="H38" i="63"/>
  <c r="F39" i="63"/>
  <c r="F40" i="63"/>
  <c r="F41" i="63"/>
  <c r="F42" i="63"/>
  <c r="F43" i="63"/>
  <c r="F44" i="63"/>
  <c r="F45" i="63"/>
  <c r="F46" i="63"/>
  <c r="F47" i="63"/>
  <c r="F48" i="63"/>
  <c r="F49" i="63"/>
  <c r="F50" i="63"/>
  <c r="F38" i="63"/>
  <c r="D39" i="63"/>
  <c r="D40" i="63"/>
  <c r="D41" i="63"/>
  <c r="D42" i="63"/>
  <c r="D43" i="63"/>
  <c r="D44" i="63"/>
  <c r="D45" i="63"/>
  <c r="D46" i="63"/>
  <c r="D47" i="63"/>
  <c r="D48" i="63"/>
  <c r="D49" i="63"/>
  <c r="D50" i="63"/>
  <c r="D38" i="63"/>
  <c r="P7" i="63"/>
  <c r="P8" i="63"/>
  <c r="P9" i="63"/>
  <c r="P10" i="63"/>
  <c r="P11" i="63"/>
  <c r="P12" i="63"/>
  <c r="P13" i="63"/>
  <c r="P14" i="63"/>
  <c r="P15" i="63"/>
  <c r="P16" i="63"/>
  <c r="P17" i="63"/>
  <c r="P18" i="63"/>
  <c r="P6" i="63"/>
  <c r="N7" i="63"/>
  <c r="N8" i="63"/>
  <c r="N9" i="63"/>
  <c r="N10" i="63"/>
  <c r="N11" i="63"/>
  <c r="N12" i="63"/>
  <c r="N13" i="63"/>
  <c r="N14" i="63"/>
  <c r="N15" i="63"/>
  <c r="N16" i="63"/>
  <c r="N17" i="63"/>
  <c r="N18" i="63"/>
  <c r="N6" i="63"/>
  <c r="L7" i="63"/>
  <c r="L8" i="63"/>
  <c r="L9" i="63"/>
  <c r="L10" i="63"/>
  <c r="L11" i="63"/>
  <c r="L12" i="63"/>
  <c r="L13" i="63"/>
  <c r="L14" i="63"/>
  <c r="L15" i="63"/>
  <c r="L16" i="63"/>
  <c r="L17" i="63"/>
  <c r="L18" i="63"/>
  <c r="L6" i="63"/>
  <c r="J7" i="63"/>
  <c r="J8" i="63"/>
  <c r="J9" i="63"/>
  <c r="J10" i="63"/>
  <c r="J11" i="63"/>
  <c r="J12" i="63"/>
  <c r="J13" i="63"/>
  <c r="J14" i="63"/>
  <c r="J15" i="63"/>
  <c r="J16" i="63"/>
  <c r="J17" i="63"/>
  <c r="J18" i="63"/>
  <c r="J6" i="63"/>
  <c r="H7" i="63"/>
  <c r="H8" i="63"/>
  <c r="H9" i="63"/>
  <c r="H10" i="63"/>
  <c r="H11" i="63"/>
  <c r="H12" i="63"/>
  <c r="H13" i="63"/>
  <c r="H14" i="63"/>
  <c r="H15" i="63"/>
  <c r="H16" i="63"/>
  <c r="H17" i="63"/>
  <c r="H18" i="63"/>
  <c r="H6" i="63"/>
  <c r="F7" i="63"/>
  <c r="F8" i="63"/>
  <c r="F9" i="63"/>
  <c r="F10" i="63"/>
  <c r="F11" i="63"/>
  <c r="F12" i="63"/>
  <c r="F13" i="63"/>
  <c r="F14" i="63"/>
  <c r="F15" i="63"/>
  <c r="F16" i="63"/>
  <c r="F17" i="63"/>
  <c r="F18" i="63"/>
  <c r="F6" i="63"/>
  <c r="D7" i="63"/>
  <c r="D8" i="63"/>
  <c r="D9" i="63"/>
  <c r="D10" i="63"/>
  <c r="D11" i="63"/>
  <c r="D12" i="63"/>
  <c r="D13" i="63"/>
  <c r="D14" i="63"/>
  <c r="D15" i="63"/>
  <c r="D16" i="63"/>
  <c r="D17" i="63"/>
  <c r="D18" i="63"/>
  <c r="D6" i="63"/>
  <c r="P39" i="52" l="1"/>
  <c r="P40" i="52"/>
  <c r="P41" i="52"/>
  <c r="P42" i="52"/>
  <c r="P43" i="52"/>
  <c r="P44" i="52"/>
  <c r="P45" i="52"/>
  <c r="P46" i="52"/>
  <c r="P47" i="52"/>
  <c r="P48" i="52"/>
  <c r="P49" i="52"/>
  <c r="P50" i="52"/>
  <c r="P38" i="52"/>
  <c r="P23" i="52"/>
  <c r="P24" i="52"/>
  <c r="P25" i="52"/>
  <c r="P26" i="52"/>
  <c r="P27" i="52"/>
  <c r="P28" i="52"/>
  <c r="P29" i="52"/>
  <c r="P30" i="52"/>
  <c r="P31" i="52"/>
  <c r="P32" i="52"/>
  <c r="P33" i="52"/>
  <c r="P34" i="52"/>
  <c r="P22" i="52"/>
  <c r="P7" i="52"/>
  <c r="P8" i="52"/>
  <c r="P9" i="52"/>
  <c r="P10" i="52"/>
  <c r="P11" i="52"/>
  <c r="P12" i="52"/>
  <c r="P13" i="52"/>
  <c r="P14" i="52"/>
  <c r="P15" i="52"/>
  <c r="P16" i="52"/>
  <c r="P17" i="52"/>
  <c r="P18" i="52"/>
  <c r="P6" i="52"/>
  <c r="P18" i="51"/>
  <c r="P19" i="51"/>
  <c r="P20" i="51"/>
  <c r="P12" i="51"/>
  <c r="P13" i="51"/>
  <c r="P14" i="51"/>
  <c r="P6" i="51"/>
  <c r="P7" i="51"/>
  <c r="P8" i="51"/>
  <c r="P39" i="46"/>
  <c r="P40" i="46"/>
  <c r="P41" i="46"/>
  <c r="P42" i="46"/>
  <c r="P43" i="46"/>
  <c r="P44" i="46"/>
  <c r="P45" i="46"/>
  <c r="P46" i="46"/>
  <c r="P47" i="46"/>
  <c r="P48" i="46"/>
  <c r="P49" i="46"/>
  <c r="P50" i="46"/>
  <c r="P38" i="46"/>
  <c r="P23" i="46"/>
  <c r="P24" i="46"/>
  <c r="P25" i="46"/>
  <c r="P26" i="46"/>
  <c r="P27" i="46"/>
  <c r="P28" i="46"/>
  <c r="P29" i="46"/>
  <c r="P30" i="46"/>
  <c r="P31" i="46"/>
  <c r="P32" i="46"/>
  <c r="P33" i="46"/>
  <c r="P34" i="46"/>
  <c r="P22" i="46"/>
  <c r="P7" i="46"/>
  <c r="P8" i="46"/>
  <c r="P9" i="46"/>
  <c r="P10" i="46"/>
  <c r="P11" i="46"/>
  <c r="P12" i="46"/>
  <c r="P13" i="46"/>
  <c r="P14" i="46"/>
  <c r="P15" i="46"/>
  <c r="P16" i="46"/>
  <c r="P17" i="46"/>
  <c r="P18" i="46"/>
  <c r="P6" i="46"/>
  <c r="P23" i="45"/>
  <c r="P25" i="45"/>
  <c r="P26" i="45"/>
  <c r="P27" i="45"/>
  <c r="P28" i="45"/>
  <c r="P29" i="45"/>
  <c r="P30" i="45"/>
  <c r="P31" i="45"/>
  <c r="P32" i="45"/>
  <c r="P33" i="45"/>
  <c r="P34" i="45"/>
  <c r="P7" i="45"/>
  <c r="P8" i="45"/>
  <c r="P9" i="45"/>
  <c r="P10" i="45"/>
  <c r="P11" i="45"/>
  <c r="P12" i="45"/>
  <c r="P13" i="45"/>
  <c r="P14" i="45"/>
  <c r="P15" i="45"/>
  <c r="P16" i="45"/>
  <c r="P17" i="45"/>
  <c r="P18" i="45"/>
  <c r="P6" i="45"/>
  <c r="P18" i="61"/>
  <c r="P19" i="61"/>
  <c r="P20" i="61"/>
  <c r="P12" i="61"/>
  <c r="P13" i="61"/>
  <c r="P14" i="61"/>
  <c r="P6" i="61"/>
  <c r="P7" i="61"/>
  <c r="P8" i="61"/>
  <c r="P18" i="43"/>
  <c r="P19" i="43"/>
  <c r="P20" i="43"/>
  <c r="P12" i="43"/>
  <c r="P13" i="43"/>
  <c r="P14" i="43"/>
  <c r="P6" i="43"/>
  <c r="P7" i="43"/>
  <c r="P8" i="43"/>
  <c r="P37" i="41"/>
  <c r="P38" i="41"/>
  <c r="P39" i="41"/>
  <c r="P40" i="41"/>
  <c r="P41" i="41"/>
  <c r="P42" i="41"/>
  <c r="P43" i="41"/>
  <c r="P44" i="41"/>
  <c r="P45" i="41"/>
  <c r="P46" i="41"/>
  <c r="P36" i="41"/>
  <c r="P22" i="41"/>
  <c r="P23" i="41"/>
  <c r="P24" i="41"/>
  <c r="P25" i="41"/>
  <c r="P26" i="41"/>
  <c r="P27" i="41"/>
  <c r="P28" i="41"/>
  <c r="P29" i="41"/>
  <c r="P30" i="41"/>
  <c r="P31" i="41"/>
  <c r="P21" i="41"/>
  <c r="P16" i="41"/>
  <c r="P7" i="41"/>
  <c r="P8" i="41"/>
  <c r="P9" i="41"/>
  <c r="P10" i="41"/>
  <c r="P11" i="41"/>
  <c r="P12" i="41"/>
  <c r="P13" i="41"/>
  <c r="P14" i="41"/>
  <c r="P15" i="41"/>
  <c r="P6" i="41"/>
  <c r="J7" i="79" l="1"/>
  <c r="J9" i="79"/>
  <c r="J18" i="79"/>
  <c r="J17" i="79" s="1"/>
  <c r="J26" i="79"/>
  <c r="J25" i="79" s="1"/>
  <c r="J30" i="79"/>
  <c r="J31" i="79"/>
  <c r="J15" i="79" l="1"/>
  <c r="J32" i="79"/>
  <c r="J23" i="79"/>
  <c r="N6" i="44" l="1"/>
  <c r="N7" i="44"/>
  <c r="N8" i="44"/>
  <c r="N9" i="44"/>
  <c r="N12" i="44"/>
  <c r="N13" i="44"/>
  <c r="N14" i="44"/>
  <c r="N15" i="44"/>
  <c r="N16" i="44"/>
  <c r="N17" i="44"/>
  <c r="N18" i="44"/>
  <c r="N19" i="44"/>
  <c r="N22" i="44"/>
  <c r="N23" i="44"/>
  <c r="N24" i="44"/>
  <c r="N25" i="44"/>
  <c r="N26" i="44"/>
  <c r="N27" i="44"/>
  <c r="N28" i="44"/>
  <c r="N29" i="44"/>
  <c r="N32" i="44"/>
  <c r="N33" i="44"/>
  <c r="N34" i="44"/>
  <c r="N35" i="44"/>
  <c r="N36" i="44"/>
  <c r="N37" i="44"/>
  <c r="N38" i="44"/>
  <c r="N39" i="44"/>
  <c r="N40" i="44"/>
  <c r="N41" i="44"/>
  <c r="N43" i="44"/>
  <c r="N45" i="44" s="1"/>
  <c r="N44" i="44"/>
  <c r="N47" i="44"/>
</calcChain>
</file>

<file path=xl/sharedStrings.xml><?xml version="1.0" encoding="utf-8"?>
<sst xmlns="http://schemas.openxmlformats.org/spreadsheetml/2006/main" count="3527" uniqueCount="519">
  <si>
    <t xml:space="preserve">  Annual Prisons Statistical Profile 2012-13 to 2021-22</t>
  </si>
  <si>
    <t>Contents</t>
  </si>
  <si>
    <t>Glossary of key terms</t>
  </si>
  <si>
    <t>Most Serious Offence/Most Serious Charge Category</t>
  </si>
  <si>
    <t>Profiles of people in prison</t>
  </si>
  <si>
    <t>Table 1.1</t>
  </si>
  <si>
    <t>Overview of males in prison at 30 June</t>
  </si>
  <si>
    <t>Table 1.2</t>
  </si>
  <si>
    <t>Overview of females in prison at 30 June</t>
  </si>
  <si>
    <t>Table 1.3</t>
  </si>
  <si>
    <t>Overview of all people in prison at 30 June</t>
  </si>
  <si>
    <t>Table 1.4</t>
  </si>
  <si>
    <t>Overview of Aboriginal and Torres Strait Islander people in prison at 30 June</t>
  </si>
  <si>
    <t>Table 1.5</t>
  </si>
  <si>
    <t>All people in prison by sex and age at 30 June</t>
  </si>
  <si>
    <t>Table 1.6</t>
  </si>
  <si>
    <t>All people in prison by sex, age and imprisonment rate at 30 June</t>
  </si>
  <si>
    <t>Table 1.7</t>
  </si>
  <si>
    <t>All people in prison, by sex and known prior adult imprisonment at 30 June</t>
  </si>
  <si>
    <t>Table 1.8</t>
  </si>
  <si>
    <t>All people in prison, by sex and legal status at 30 June</t>
  </si>
  <si>
    <t>Table 1.9</t>
  </si>
  <si>
    <t>Aboriginal and Torres Strait Islander people in prison, by sex and legal status at 30 June</t>
  </si>
  <si>
    <t>Table 1.10</t>
  </si>
  <si>
    <t>Sentenced people in prison, by sex and most serious offence at 30 June</t>
  </si>
  <si>
    <t>Table 1.11</t>
  </si>
  <si>
    <t>Unsentenced people in prison, by sex and most serious charge at 30 June</t>
  </si>
  <si>
    <t>Table 1.12</t>
  </si>
  <si>
    <t>All people in prison, by sex and most serious offence/charge 30 June</t>
  </si>
  <si>
    <t>Table 1.13</t>
  </si>
  <si>
    <t>All people in prison, by country of birth  at 30 June</t>
  </si>
  <si>
    <t>Table 1.14</t>
  </si>
  <si>
    <t>All people in prison, by sex and highest level of education at 30 June</t>
  </si>
  <si>
    <t>Table 1.15</t>
  </si>
  <si>
    <t>All people in prison, by sex and employment status 30 June</t>
  </si>
  <si>
    <t>Table 1.16</t>
  </si>
  <si>
    <t>All people in prison, by sex and marital status at 30 June</t>
  </si>
  <si>
    <t>Table 1.17</t>
  </si>
  <si>
    <t>Operational capacity and utilisation rates at 30 June</t>
  </si>
  <si>
    <t>Table 1.18</t>
  </si>
  <si>
    <t>Overview - Receptions and discharges from prison</t>
  </si>
  <si>
    <t>Receptions to prison</t>
  </si>
  <si>
    <t>Table 2.1</t>
  </si>
  <si>
    <t>All receptions, by sex and age</t>
  </si>
  <si>
    <t>Table 2.2</t>
  </si>
  <si>
    <t>All receptions, by sex and legal status on reception</t>
  </si>
  <si>
    <t>Table 2.3</t>
  </si>
  <si>
    <t>Receptions of Aboriginal and Torres Strait Islander people, by sex and legal status on reception</t>
  </si>
  <si>
    <t>Table 2.4</t>
  </si>
  <si>
    <t xml:space="preserve">All receptions, by country of birth </t>
  </si>
  <si>
    <t>Table 2.5</t>
  </si>
  <si>
    <t>Receptions - sentenced at reception, by sex and most serious offence</t>
  </si>
  <si>
    <t>Table 2.6</t>
  </si>
  <si>
    <t>Receptions - unsentenced at reception, by sex and most serious charge</t>
  </si>
  <si>
    <t>Table 2.7</t>
  </si>
  <si>
    <t>All receptions, by sex and most serious offence/charge</t>
  </si>
  <si>
    <t>Table 2.8</t>
  </si>
  <si>
    <t>People in prison becoming sentenced, by sex and effective sentence length</t>
  </si>
  <si>
    <t>Table 2.9</t>
  </si>
  <si>
    <t xml:space="preserve">People in prison becoming sentenced, by sex and most serious offence </t>
  </si>
  <si>
    <t>Discharges from prison</t>
  </si>
  <si>
    <t>Table 3.1</t>
  </si>
  <si>
    <t>All discharges, by sex and age at discharge</t>
  </si>
  <si>
    <t>Table 3.2</t>
  </si>
  <si>
    <t>All discharges, by sex and legal status of episode</t>
  </si>
  <si>
    <t>Table 3.3</t>
  </si>
  <si>
    <t>Aboriginal and Torres Strait Islander people discharged, by sex and legal status of episode</t>
  </si>
  <si>
    <t>Table 3.4</t>
  </si>
  <si>
    <t>Discharges - sentenced during the episode, by sex and most serious offence</t>
  </si>
  <si>
    <t>Table 3.5</t>
  </si>
  <si>
    <t xml:space="preserve">Discharges - unsentenced during the episode, by sex and most serious charge </t>
  </si>
  <si>
    <t>Table 3.6</t>
  </si>
  <si>
    <t>All discharges, by sex and most serious offence/charge</t>
  </si>
  <si>
    <t>Table 3.7</t>
  </si>
  <si>
    <t>All discharges - sentenced during the episode, by sex and episode length</t>
  </si>
  <si>
    <t>Table 3.8</t>
  </si>
  <si>
    <t>All discharges - unsentenced during the episode, by sex and episode length</t>
  </si>
  <si>
    <t>Table 3.9</t>
  </si>
  <si>
    <t>All discharges, by sex and episode length</t>
  </si>
  <si>
    <t>Table 3.10</t>
  </si>
  <si>
    <t>All discharges, by sex and discharge type</t>
  </si>
  <si>
    <t>Prison location profile</t>
  </si>
  <si>
    <t>Table 4.1</t>
  </si>
  <si>
    <t>All people in prison by prison location at 30 June</t>
  </si>
  <si>
    <t>Table 4.2</t>
  </si>
  <si>
    <t>All Aboriginal and Torres Strait Islander people in prison by prison location at 30 June</t>
  </si>
  <si>
    <t>Table 4.3</t>
  </si>
  <si>
    <t>Unsentenced people in prison by prison location at 30 June</t>
  </si>
  <si>
    <t>Table 4.4</t>
  </si>
  <si>
    <t>People in protection by prison location at 30 June</t>
  </si>
  <si>
    <t>Table 4.5</t>
  </si>
  <si>
    <t>Operational capacity by prison location 30 June</t>
  </si>
  <si>
    <t>Table 4.6</t>
  </si>
  <si>
    <t>Receptions by prison location 30 June</t>
  </si>
  <si>
    <t>Table 4.7</t>
  </si>
  <si>
    <t>Prisoner jail transfers by prison location 30 June</t>
  </si>
  <si>
    <t>Table 4.8</t>
  </si>
  <si>
    <t>Discharges by prison location</t>
  </si>
  <si>
    <t>Table 4.9</t>
  </si>
  <si>
    <t>Operational utilisation rate by prison location at 30 June</t>
  </si>
  <si>
    <t>Table 4.10</t>
  </si>
  <si>
    <t>Rate of participation in education by eligible people in prison by prison location at 30 June</t>
  </si>
  <si>
    <t>Table 4.11</t>
  </si>
  <si>
    <t>Rate of participation in employment by eligible people in prison by prison location at 30 June</t>
  </si>
  <si>
    <t>Table 4.12</t>
  </si>
  <si>
    <t>Proportion of positive results from random general drug tests by prison location</t>
  </si>
  <si>
    <t>Table 4.13</t>
  </si>
  <si>
    <t>Escape incidents by prison location</t>
  </si>
  <si>
    <t>Table 4.14</t>
  </si>
  <si>
    <t>Self harm incidents by prison location</t>
  </si>
  <si>
    <t>Table 4.15</t>
  </si>
  <si>
    <t>Assault rate - assaults on staff by prison location</t>
  </si>
  <si>
    <t>Table 4.16</t>
  </si>
  <si>
    <t>Assault rate - assaults on prisoner by prison location</t>
  </si>
  <si>
    <t>Term</t>
  </si>
  <si>
    <t>Definition</t>
  </si>
  <si>
    <t>Aboriginal and Torres Strait Islander people in prison</t>
  </si>
  <si>
    <t xml:space="preserve">A person in prison who identifies as an Aboriginal or Torres Strait Islander. Status is self reported. </t>
  </si>
  <si>
    <t>Aboriginal and Torres Strait Islander imprisonment rate</t>
  </si>
  <si>
    <t>Aboriginal and Torres Strait Islanders people in prison are expressed per 100,000 Victorian adult population Aboriginal and Torres Strait Islander population using population data from Estimates and Projections, Aboriginal and Torres Strait Islander Australians, 2006 to 2031 (ABS Catalogue No. 3238.0) Projection Series B. Adult population figures are for persons aged 18 years and over.</t>
  </si>
  <si>
    <t>Age</t>
  </si>
  <si>
    <t>The person’s age in years at 30 June (for census data), or their age in years at reception into prison custody (for reception data), or their age in years at discharge from prison (for discharge data). Date of birth is self-reported.</t>
  </si>
  <si>
    <t>Assault Rates</t>
  </si>
  <si>
    <t xml:space="preserve">Assault rates are based on victims of assault for both staff and imprisoned person assaults. A person is counted as a victim if they are deemed to have been assaulted regardless of any behaviour of their own, such as instigating the incident, or assaulting anyone else as part of the incident. However, injuries that are likely to have been caused by assaulting someone else are not included.  All victims of assault are included here, whereas for the Report on Government Services (ROGS), the victims are separated by seriousness of injury and those with no injuries are excluded. The number of victims occurring over the financial year is divided by the average daily prison population for the financial year and is then multiplied by 100. This allows the rate to be comparable with other prisons.  </t>
  </si>
  <si>
    <t>Census data</t>
  </si>
  <si>
    <t>Relates to all imprisoned people in custody on 30 June (also referred to as 'stock' data). Stock data provides a snapshot of the prison population at a point in time. Imprisoned persons serving long sentences tend to be relatively over represented in the census.</t>
  </si>
  <si>
    <t>Country of birth</t>
  </si>
  <si>
    <t>A self reported measure that represents the country where an person in prison was born.</t>
  </si>
  <si>
    <t>Discharges</t>
  </si>
  <si>
    <t>People who are released from prison custody over the reporting period.  Discharge types include:</t>
  </si>
  <si>
    <t>• Sentence served – the person has served the full sentence imposed by the court. This category includes persons discharged directly from court after being sentenced to a period equal to the time they had already served on remand.</t>
  </si>
  <si>
    <t>• Released under the authority of the Adult Parole Board – conditional release of a person from custody to serve the unexpired portion of their prison sentence in the community on parole or under home detention under the supervision of Community Correctional Services.</t>
  </si>
  <si>
    <t>• Released to a non-custodial sentence - people released, generally directly from court, after being sentenced to orders supervised by Community Correctional Services, or sentences not managed by Corrections Victoria (i.e. fines or suspended sentences).</t>
  </si>
  <si>
    <t>• Acquittal/Quashed – people released from custody following either their acquittal on all current charges or the quashing of all current sentences of imprisonment.</t>
  </si>
  <si>
    <t>• Bailed - release from custody of an accused person awaiting a court hearing who had previously been remanded to custody.</t>
  </si>
  <si>
    <t>• Transferred to other authority - people transferred from prison custody to the custody of other authorities, including a mental health authority, youth justice, and the Department of Immigration.</t>
  </si>
  <si>
    <t>• Other - ending of a prison episode due to the death of an imprisoned person, or early release from a prison sentence on special grounds, such as advanced terminal illness.</t>
  </si>
  <si>
    <t>Education participation rate</t>
  </si>
  <si>
    <t>The education rate is determined by number of imprisoned people enrolled in education divided by eligible imprisoned persons. Eligible imprisoned people exclude those rated as being at the highest level of psychiatric unwellness, all people within a fortnight of being received into prison (at the start of their imprisonment), all imprisoned persons at Melbourne Assessment Prison and those in the St John's unit at Port Phillip Prison.</t>
  </si>
  <si>
    <t>Education status</t>
  </si>
  <si>
    <t xml:space="preserve">The education status is self-reported at reception to prison and is classified to the highest level of education completed, with partial completion options included for primary and secondary school levels.  </t>
  </si>
  <si>
    <t>Effective sentence length</t>
  </si>
  <si>
    <t>The period of imprisonment to be served by a sentenced person in the current episode. It is calculated as the period between the date of reception into prison custody and the earliest date of release.  Effective sentence length is based on either the non-parole period set by court or the aggregate sentence. As release at end of the non-parole period is not automatic, the actual time served by an imprisoned person may be longer than the effective sentence.</t>
  </si>
  <si>
    <t>Employment participation rate</t>
  </si>
  <si>
    <t>The employment rate is determined by number of employed imprisoned people divided by eligible imprisoned persons. Eligible imprisoned persons exclude those that are not employed and who fit any of the  following criteria: unsentenced, aged over 65, in a medical unit, participating in full-time education or rehabilitation program, protection imprisoned persons (where this precludes them from being employed), late transfer to prison and unable to be allocated work, work not being available or if the prisoner has been dismissed from work.</t>
  </si>
  <si>
    <t>Employment status</t>
  </si>
  <si>
    <t>Employment status is self-reported at reception to prison and includes paid and unpaid positions that was the primary activity the person was undertaking prior to coming to prison.</t>
  </si>
  <si>
    <t>Episode length</t>
  </si>
  <si>
    <t xml:space="preserve">The period between the date of reception into prison custody and the date of release.  </t>
  </si>
  <si>
    <t>Escapes - Per 100 Prisoners</t>
  </si>
  <si>
    <t>The escape categories conform to the current definition of escapes in the Report on Government Services prepared by the Steering Committee for the Review of Commonwealth/State Service Provision. Escapes by imprisoned persons on unescorted leave, in work parties or activities outside the prison perimeter without direct one-to-one supervision are classified as ‘other’ escapes and are not included here. Apart from these, all escapes, including during transfers between prisons or escorts outside the prison under one-to-one supervision, are classified according to the security level of the prison.</t>
  </si>
  <si>
    <t xml:space="preserve">The number of escapes for a prison over the financial year is divided by the average daily prison population for the financial year and is then multiplied by 100. This allows the rate to be comparable with other prisons.  </t>
  </si>
  <si>
    <t>Imprisonment rates</t>
  </si>
  <si>
    <t>Imprisonment rates are expressed per 100,000 Victorian adult population using population data from 3101.0 - National, state and territory population, March 2022 (Released at 11:30AM (Canberra time) 21 September 2022 – downloaded 12 November 2022). Adult population figures are for persons aged 18 years and over.</t>
  </si>
  <si>
    <t>Known prior adult imprisonment</t>
  </si>
  <si>
    <t>Known prior periods of imprisonment under sentence in an adult prison.</t>
  </si>
  <si>
    <t>Legal status</t>
  </si>
  <si>
    <t xml:space="preserve">An imprisoned person's legal status is determined by the warrants or court orders which provide the legal basis for the detention of the person in prison custody .  An imprisoned person who has both remand and sentence warrants is referred to as 'dual status'. Persons with dual status and those serving a sentence in default of payment of fines are categorised as sentenced prisoners.                             </t>
  </si>
  <si>
    <t xml:space="preserve">• For prison census data, it is the legal status at 30 June. </t>
  </si>
  <si>
    <t xml:space="preserve">• For reception data it is the legal status at reception into prison custody. </t>
  </si>
  <si>
    <t>• For discharge data, if an imprisoned person was sentenced at any time during the episode, the legal status of their episode is sentenced.</t>
  </si>
  <si>
    <t>Marital status</t>
  </si>
  <si>
    <t>The self-reported marital status of the person at the time of reception to prison.</t>
  </si>
  <si>
    <t>Most Serious Offence/Charge (MSO/MSC)</t>
  </si>
  <si>
    <t>For sentenced people in prison, this is the offence for which they have received the longest sentence in the current episode for a single count of the offence. Where sentences are equal, or the longest sentence cannot be determined, the MSO is the offence with the lowest Australian National Classification of Offences (ANCO) code. For unconvicted and unsentenced persons the MSC is the charge with the lowest ANCO code.</t>
  </si>
  <si>
    <t xml:space="preserve">• For census data it is based on all sentences and/or charges for the episode as at 30 June. </t>
  </si>
  <si>
    <t xml:space="preserve">• For reception data it is based on sentences and/or warrants at the time of reception to prison custody. </t>
  </si>
  <si>
    <t>• For discharge data it is based on all sentences and/or charged during the episode.</t>
  </si>
  <si>
    <t>Operational capacity</t>
  </si>
  <si>
    <t>Operational utilisation rate</t>
  </si>
  <si>
    <t>The operational utilisation rate is the number of people in prison at 30 June divided by the operational capacity as at that date.</t>
  </si>
  <si>
    <t>Prison population</t>
  </si>
  <si>
    <t>The number of people in adult prison custody in Victoria at 30 June. Excludes people held in police cells, retained overnight at court, or held in detention by other authorities, e.g. mental health and youth justice authorities.</t>
  </si>
  <si>
    <t>People in protection</t>
  </si>
  <si>
    <t>People who have been identified by reasons related to the nature of their offending or other reasons (e.g. vulnerability) as not safe to be housed in the mainstream population. These people are housed separately from the mainstream prison population, either in dedicated protection units or in prisons that only house protection prisoners.</t>
  </si>
  <si>
    <t>Random general drug tests</t>
  </si>
  <si>
    <t>Random General Drug Tests are undertaken on a weekly basis.  A random list of prisoners is system generated representing a specific percentage of the population as of that time. The first drug test uploaded to the system for the week (week starting on Mondays) is registered as the random drug test result. Results here are based on all positive equivalent test results, including testing failures such as positive test results, refusals to be tested, or tampering with the sample.</t>
  </si>
  <si>
    <t>Receptions</t>
  </si>
  <si>
    <t>People who enter prison custody from the community, either under sentence or on remand over the reporting period. It excludes people transferred from other Victorian prisons. People can be received into prison custody on more than one occasion during the reporting period.</t>
  </si>
  <si>
    <t xml:space="preserve">Self-harm incidents </t>
  </si>
  <si>
    <t xml:space="preserve">Self-harm incidents include both self-harm and attempted suicide. Similar to escapes, the number of self-harm incidents occurring over the financial year is divided by the average daily prison population for the financial year and is then multiplied by 100. This allows the rate to be comparable with other prisons.  </t>
  </si>
  <si>
    <t>Sentenced people in prison</t>
  </si>
  <si>
    <t>People who have been sentenced to a term of imprisonment by a court, or who are serving a sentence for non-payment of a fine (fine default prisoners).</t>
  </si>
  <si>
    <t>Unsentenced people in prison</t>
  </si>
  <si>
    <t>Those people who have been remanded to custody while awaiting the outcome of their court hearing. They may be unconvicted (remanded), or convicted but awaiting sentencing (remanded for sentencing).  People held in an adult prison pending deportation are also included in this category.</t>
  </si>
  <si>
    <t>Most Serious Offence/Most Serious Charge category</t>
  </si>
  <si>
    <t>MSO/MSC category</t>
  </si>
  <si>
    <t>Included offence types</t>
  </si>
  <si>
    <t>Homicide</t>
  </si>
  <si>
    <t>murder, attempted murder, conspiracy to murder, culpable driving causing death, defensive homicide, manslaughter.</t>
  </si>
  <si>
    <t>Assault</t>
  </si>
  <si>
    <t>assault in company, assault causing grievous bodily harm, assault police, assault with a weapon, cause injury, cause serious injury, kidnapping &amp; abduction, stalking offences, unlawful imprisonment.</t>
  </si>
  <si>
    <t>Sex offences</t>
  </si>
  <si>
    <t>rape, incest, indecent assault, sexual offences against under age person, sexual penetration, wilful/indecent exposure.</t>
  </si>
  <si>
    <t>Robbery &amp; extortion</t>
  </si>
  <si>
    <t>armed robbery, blackmail, extortion, other robbery.</t>
  </si>
  <si>
    <t>Burglary</t>
  </si>
  <si>
    <t>aggravated burglary, break and enter with intent, burglary.</t>
  </si>
  <si>
    <t>Fraud &amp; misappropriation</t>
  </si>
  <si>
    <t>deception, false pretences, forgery and uttering, fraud, misappropriation.</t>
  </si>
  <si>
    <t>Other property offences</t>
  </si>
  <si>
    <t>arson, criminal/property damage, handling stolen goods, other theft, possess firearms, receiving, shoplifting, theft motor vehicle, unlawful possession of stolen goods.</t>
  </si>
  <si>
    <t>Breach of order</t>
  </si>
  <si>
    <t>cancellation of parole, breach of intervention order, breach of suspended sentence, breach of drug order, breach of other order.</t>
  </si>
  <si>
    <t>Drug offences</t>
  </si>
  <si>
    <t>dealing/trafficking in drugs, import/conspire drugs, manufacture/grow drugs, possession of cannabis, possession of other drugs, use cannabis, use other drugs.</t>
  </si>
  <si>
    <t>Driving offences</t>
  </si>
  <si>
    <t>dangerous/reckless/negligent driving, drive under influence of drugs, driving whilst disqualified, exceed 0.05% BAC, exceed 00% BAC, refuse breath test, unlicenced driving.</t>
  </si>
  <si>
    <t>Good order offences</t>
  </si>
  <si>
    <t>contempt of court, escape from prison, fail to appear at court, forfeited recognizance, loitering, resist/hinder police, riot/unlawful assembly/affray, unlawful of premises/trespassing, drunkenness offences.</t>
  </si>
  <si>
    <t>Annual Prisons Statistical Profile 2012-13 to 2021-22</t>
  </si>
  <si>
    <t>Table 1.1 - Overview of males in prison at 30 June</t>
  </si>
  <si>
    <t>Unit</t>
  </si>
  <si>
    <t>30-Jun-15 (a)</t>
  </si>
  <si>
    <t>No.</t>
  </si>
  <si>
    <t>Total males in prison</t>
  </si>
  <si>
    <t>Male in prison as % of all people in prison</t>
  </si>
  <si>
    <t>%</t>
  </si>
  <si>
    <t>Imprisonment rate (per 100,000 adult population)</t>
  </si>
  <si>
    <t>Rate</t>
  </si>
  <si>
    <t>Aboriginal and Torres Strait Islander males in prison
 (% of all males in prison)</t>
  </si>
  <si>
    <t>Aboriginal and Torres Strait Islander male imprisonment rate</t>
  </si>
  <si>
    <t xml:space="preserve">Mean age </t>
  </si>
  <si>
    <t>Years</t>
  </si>
  <si>
    <t>Under 25 years of age</t>
  </si>
  <si>
    <t>50 years of age and over</t>
  </si>
  <si>
    <r>
      <t xml:space="preserve">Prior known adult imprisonment </t>
    </r>
    <r>
      <rPr>
        <vertAlign val="superscript"/>
        <sz val="9"/>
        <rFont val="Arial"/>
        <family val="2"/>
      </rPr>
      <t>(b)</t>
    </r>
  </si>
  <si>
    <t>Unsentenced males in prison</t>
  </si>
  <si>
    <t>Sentenced males in prison</t>
  </si>
  <si>
    <t>Most Serious Offence/Charge</t>
  </si>
  <si>
    <t xml:space="preserve">Other  </t>
  </si>
  <si>
    <t>-</t>
  </si>
  <si>
    <t>(Proportion of all sentenced males prison)</t>
  </si>
  <si>
    <t>Less than 1 year</t>
  </si>
  <si>
    <t>1 to less than 5 years</t>
  </si>
  <si>
    <t>5 to less than 10 years</t>
  </si>
  <si>
    <t>10 years and over &amp; indeterminate</t>
  </si>
  <si>
    <t>(a) Data for Victoria for 2015 are provided for the morning of 30 June (i.e. the midnight muster from 29 June) due to data anomalies in the census date.</t>
  </si>
  <si>
    <t>(b) Prior known adult imprisonment includes episodes of imprisonment under sentence only.</t>
  </si>
  <si>
    <t>Table 1.2 - Overview of females in prisons at 30 June</t>
  </si>
  <si>
    <t>Total females in prison</t>
  </si>
  <si>
    <t>Females in prison as % of all people in prison</t>
  </si>
  <si>
    <t>Aboriginal and Torres Strait Islander female people in prison (% of all females in prison)</t>
  </si>
  <si>
    <t>Aboriginal and Torres Strait Islander female imprisonment rate</t>
  </si>
  <si>
    <t>Unsentenced females in prison</t>
  </si>
  <si>
    <t>Sentenced females in prison</t>
  </si>
  <si>
    <t>(Proportion of all sentenced females in prison)</t>
  </si>
  <si>
    <t>Table 1.3 - Overview of all people in prison at 30 June</t>
  </si>
  <si>
    <t>Total people in prison</t>
  </si>
  <si>
    <t>Aboriginal and Torres Strait Islander people in prison (% of all people in prison)</t>
  </si>
  <si>
    <t>(Proportion of all sentenced people in prison)</t>
  </si>
  <si>
    <t>Table 1.4 - Overview of Aboriginal and Torres Strait Islander people in prison at 30 June</t>
  </si>
  <si>
    <t>Aboriginal and Torres Strait Islander people in prison - Males</t>
  </si>
  <si>
    <t>Aboriginal and Torres Strait Islander people (% of males in prison)</t>
  </si>
  <si>
    <t>Aboriginal and Torres Strait Islander people in prison - Females</t>
  </si>
  <si>
    <t>Aboriginal and Torres Strait Islander people (% of all females in prison)</t>
  </si>
  <si>
    <t>Imprisonment rate (per 100,000 adult Victorian Aboriginal population)</t>
  </si>
  <si>
    <t>Table 1.5 - All people in prison by sex and age at 30 June</t>
  </si>
  <si>
    <t>Male age</t>
  </si>
  <si>
    <t>Under 20 years</t>
  </si>
  <si>
    <t>20-24 years</t>
  </si>
  <si>
    <t>25-29 years</t>
  </si>
  <si>
    <t>30-34 years</t>
  </si>
  <si>
    <t>35-39 years</t>
  </si>
  <si>
    <t>40-44 years</t>
  </si>
  <si>
    <t>45-49 years</t>
  </si>
  <si>
    <t>50-54 years</t>
  </si>
  <si>
    <t>55-59 years</t>
  </si>
  <si>
    <t xml:space="preserve">60 years and over </t>
  </si>
  <si>
    <t>Total</t>
  </si>
  <si>
    <t>Average age</t>
  </si>
  <si>
    <t>Female age</t>
  </si>
  <si>
    <t>≤3</t>
  </si>
  <si>
    <t>Total age</t>
  </si>
  <si>
    <t>Table 1.6 - All people in prison by sex, age and imprisonment rate per 100,000 adults at 30 June</t>
  </si>
  <si>
    <t xml:space="preserve">60-64 years </t>
  </si>
  <si>
    <t xml:space="preserve">65 years and over </t>
  </si>
  <si>
    <t>Table 1.7 - All people in prison, by sex and known prior adult imprisonment (under sentence only) at 30 June</t>
  </si>
  <si>
    <t>Male</t>
  </si>
  <si>
    <t>No prior terms</t>
  </si>
  <si>
    <t>1 prior term</t>
  </si>
  <si>
    <t>2 to 3 prior terms</t>
  </si>
  <si>
    <t>4 to 5 prior terms</t>
  </si>
  <si>
    <t>6 to 10 prior terms</t>
  </si>
  <si>
    <t>11 or more prior terms</t>
  </si>
  <si>
    <t>Female</t>
  </si>
  <si>
    <t>Table 1.8 - All people in prison, by sex and legal status at 30 June</t>
  </si>
  <si>
    <r>
      <t xml:space="preserve">Sentenced </t>
    </r>
    <r>
      <rPr>
        <vertAlign val="superscript"/>
        <sz val="9"/>
        <rFont val="Arial"/>
        <family val="2"/>
      </rPr>
      <t>(b)</t>
    </r>
  </si>
  <si>
    <t>Unsentenced</t>
  </si>
  <si>
    <t>(b) Sentenced includes sentenced prisoners who also had remand warrant(s).</t>
  </si>
  <si>
    <t>Table 1.9 - Aboriginal and Torres Strait Islander people in prison, by sex and legal status at 30 June</t>
  </si>
  <si>
    <t>Sentenced (b)</t>
  </si>
  <si>
    <t>Table 1.10 - Sentenced people in prison, by sex and most serious offence at 30 June</t>
  </si>
  <si>
    <t>Sex Offences</t>
  </si>
  <si>
    <t>Robbery &amp; Extortion</t>
  </si>
  <si>
    <t>Fraud &amp; Misappropriation</t>
  </si>
  <si>
    <t>Other Property Offences</t>
  </si>
  <si>
    <t>Breach of Order</t>
  </si>
  <si>
    <t>Drug Offences</t>
  </si>
  <si>
    <t>Driving Offences</t>
  </si>
  <si>
    <t>Good Order Offences</t>
  </si>
  <si>
    <t xml:space="preserve">Total  </t>
  </si>
  <si>
    <t>Table 1.11 - Unsentenced people in prison, by sex and most serious charge at 30 June</t>
  </si>
  <si>
    <t>Table 1.12 - All people in prison, by sex and most serious offence/charge at 30 June</t>
  </si>
  <si>
    <t>Table 1.13 - All people in prison, by country of birth at 30 June</t>
  </si>
  <si>
    <t>Oceania</t>
  </si>
  <si>
    <r>
      <t xml:space="preserve">Australia </t>
    </r>
    <r>
      <rPr>
        <vertAlign val="superscript"/>
        <sz val="9"/>
        <rFont val="Arial"/>
        <family val="2"/>
      </rPr>
      <t>(b)</t>
    </r>
  </si>
  <si>
    <t>New Zealand</t>
  </si>
  <si>
    <t>Pacific Islands</t>
  </si>
  <si>
    <t>Europe</t>
  </si>
  <si>
    <t>The United Kingdom</t>
  </si>
  <si>
    <t>Turkey</t>
  </si>
  <si>
    <t>Italy</t>
  </si>
  <si>
    <t>Greece</t>
  </si>
  <si>
    <t>Former Yugoslavia</t>
  </si>
  <si>
    <t>Europe - Other</t>
  </si>
  <si>
    <t>Africa &amp; Middle East</t>
  </si>
  <si>
    <r>
      <t xml:space="preserve">Sudan </t>
    </r>
    <r>
      <rPr>
        <vertAlign val="superscript"/>
        <sz val="9"/>
        <rFont val="Arial"/>
        <family val="2"/>
      </rPr>
      <t>(c)</t>
    </r>
  </si>
  <si>
    <t>Somalia</t>
  </si>
  <si>
    <t>Africa - Other</t>
  </si>
  <si>
    <t>Iraq</t>
  </si>
  <si>
    <t>Lebanon</t>
  </si>
  <si>
    <t>Iran</t>
  </si>
  <si>
    <t>Middle East - Other</t>
  </si>
  <si>
    <t>Asia</t>
  </si>
  <si>
    <t>Vietnam</t>
  </si>
  <si>
    <t>Malaysia</t>
  </si>
  <si>
    <t>Philippines</t>
  </si>
  <si>
    <t>China (Mainland China &amp; Taiwan)</t>
  </si>
  <si>
    <t>Hong Kong</t>
  </si>
  <si>
    <t>India</t>
  </si>
  <si>
    <t>Sri Lanka</t>
  </si>
  <si>
    <t>Afghanistan</t>
  </si>
  <si>
    <t>Asia - Other</t>
  </si>
  <si>
    <t>United States of America</t>
  </si>
  <si>
    <t>Canada</t>
  </si>
  <si>
    <t>Other / Not Stated</t>
  </si>
  <si>
    <t>(b) Includes Australian Antarctic Territory.</t>
  </si>
  <si>
    <t>(c) From 30 June 2020 onwards Sudan includes Sudan and South Sudan.</t>
  </si>
  <si>
    <t>Table 1.14 - All people in prison, by sex and highest level of education at 30 June</t>
  </si>
  <si>
    <t>Part primary</t>
  </si>
  <si>
    <t>Completed primary</t>
  </si>
  <si>
    <t>Part secondary</t>
  </si>
  <si>
    <t>Completed secondary</t>
  </si>
  <si>
    <t>Technical and Trade</t>
  </si>
  <si>
    <t>Tertiary/Other post secondary</t>
  </si>
  <si>
    <t>No formal schooling</t>
  </si>
  <si>
    <t>Unknown</t>
  </si>
  <si>
    <t>Table 1.15 - All people in prison, by sex and employment status at 30 June</t>
  </si>
  <si>
    <t>Employed (b)</t>
  </si>
  <si>
    <t>Unemployed</t>
  </si>
  <si>
    <t>Home Duties</t>
  </si>
  <si>
    <t>Student</t>
  </si>
  <si>
    <t>Pensioner</t>
  </si>
  <si>
    <t>Other</t>
  </si>
  <si>
    <t>(b) Employed includes the categories employee, employer, self employed, and apprentice.</t>
  </si>
  <si>
    <t>Table 1.16 - All people in prison, by sex and marital status at 30 June</t>
  </si>
  <si>
    <t>Never married/single</t>
  </si>
  <si>
    <t>Married</t>
  </si>
  <si>
    <t>Defacto</t>
  </si>
  <si>
    <t>Separated</t>
  </si>
  <si>
    <t>Divorced</t>
  </si>
  <si>
    <t>Widowed</t>
  </si>
  <si>
    <t>Females</t>
  </si>
  <si>
    <t>Table 1.17 - Operational capacity and utilisation rates at 30 June</t>
  </si>
  <si>
    <t>People in prison population as at 30 June</t>
  </si>
  <si>
    <t>Males in prison</t>
  </si>
  <si>
    <t>% of total people in prison</t>
  </si>
  <si>
    <t>Females in prison</t>
  </si>
  <si>
    <t xml:space="preserve">% of total people in prison </t>
  </si>
  <si>
    <t>Public prisons</t>
  </si>
  <si>
    <t>% of total prison population</t>
  </si>
  <si>
    <t>Private prisons</t>
  </si>
  <si>
    <t>Total prisoners</t>
  </si>
  <si>
    <t>Operational capacity at 30 June</t>
  </si>
  <si>
    <t>Men’s prisons</t>
  </si>
  <si>
    <t>% of total prison operational capacity</t>
  </si>
  <si>
    <t>Women’s prisons</t>
  </si>
  <si>
    <t>All prisons</t>
  </si>
  <si>
    <t>Operational utilisation rate at 30 June</t>
  </si>
  <si>
    <t>Number of prisons at 30 June</t>
  </si>
  <si>
    <t>Table 1.18 - Overview - Receptions and discharges from prison</t>
  </si>
  <si>
    <t>2012-13</t>
  </si>
  <si>
    <t>2013-14</t>
  </si>
  <si>
    <t>2014-15</t>
  </si>
  <si>
    <t>2015-16</t>
  </si>
  <si>
    <t>2016-17</t>
  </si>
  <si>
    <t>2017-18</t>
  </si>
  <si>
    <t>2018-19</t>
  </si>
  <si>
    <t>2019-20</t>
  </si>
  <si>
    <t>2020-21</t>
  </si>
  <si>
    <t>2021-22</t>
  </si>
  <si>
    <t>Number of receptions to prison</t>
  </si>
  <si>
    <t xml:space="preserve">      Male</t>
  </si>
  <si>
    <t xml:space="preserve">      Female</t>
  </si>
  <si>
    <t xml:space="preserve">      Total receptions</t>
  </si>
  <si>
    <t>Number of individual persons received</t>
  </si>
  <si>
    <t xml:space="preserve">      Male </t>
  </si>
  <si>
    <t xml:space="preserve">      Female </t>
  </si>
  <si>
    <t xml:space="preserve">      Total</t>
  </si>
  <si>
    <t>Number of discharges from prison</t>
  </si>
  <si>
    <t xml:space="preserve">      Total discharges</t>
  </si>
  <si>
    <t>Number of individual persons discharged</t>
  </si>
  <si>
    <t>(a) The number of prisoner receptions is a count of the number of times a prisoner is received into prison custody from police or courts. It is higher than the number of individual persons received into prison custody because an individual prisoner may be received on multiple occasions during the year.</t>
  </si>
  <si>
    <t>(b) The number of prisoner discharges is a count of the number of times a prisoner is discharged from prison custody. It is higher than the number of individual persons discharged from prison custody because an individual prisoner may be discharged on multiple occasions during the year.</t>
  </si>
  <si>
    <t>Table 2.1 - All receptions, by sex and age</t>
  </si>
  <si>
    <t>60 years and over</t>
  </si>
  <si>
    <t>Mean age (years)</t>
  </si>
  <si>
    <t>Table 2.2 - All receptions, by sex and legal status on reception</t>
  </si>
  <si>
    <r>
      <t xml:space="preserve">Sentenced </t>
    </r>
    <r>
      <rPr>
        <vertAlign val="superscript"/>
        <sz val="9"/>
        <rFont val="Arial"/>
        <family val="2"/>
      </rPr>
      <t>(a)</t>
    </r>
  </si>
  <si>
    <t>Total Prisoner Receptions</t>
  </si>
  <si>
    <t>(a)  Sentenced includes sentenced prisoners who also had remand warrant(s).</t>
  </si>
  <si>
    <t>Table 2.3 - Receptions of Aboriginal and Torres Strait Islander people, by sex and legal status on reception</t>
  </si>
  <si>
    <t>Total - Aboriginal and Torres Strait</t>
  </si>
  <si>
    <t>Islander Prisoner Receptions</t>
  </si>
  <si>
    <t>Table 2.4 - All receptions, by country of birth</t>
  </si>
  <si>
    <r>
      <t xml:space="preserve">Australia </t>
    </r>
    <r>
      <rPr>
        <vertAlign val="superscript"/>
        <sz val="9"/>
        <rFont val="Arial"/>
        <family val="2"/>
      </rPr>
      <t>(a)</t>
    </r>
  </si>
  <si>
    <t>France</t>
  </si>
  <si>
    <t>Poland</t>
  </si>
  <si>
    <r>
      <t xml:space="preserve">Sudan </t>
    </r>
    <r>
      <rPr>
        <vertAlign val="superscript"/>
        <sz val="9"/>
        <rFont val="Arial"/>
        <family val="2"/>
      </rPr>
      <t>(b)</t>
    </r>
  </si>
  <si>
    <t xml:space="preserve">Other / Not Stated </t>
  </si>
  <si>
    <t>(a) Includes Australian Antarctic Territory.</t>
  </si>
  <si>
    <t>(b) From 30 June 2020 onwards Sudan includes Sudan and South Sudan.</t>
  </si>
  <si>
    <t xml:space="preserve">Table 2.5 - Receptions - Sentenced at reception, by sex and most serious offence </t>
  </si>
  <si>
    <t>Table 2.6 - Receptions - Unsentenced at reception, by sex and most serious charge</t>
  </si>
  <si>
    <t>Table 2.7 - All receptions, by sex and most serious offence/charge</t>
  </si>
  <si>
    <t>Table 2.8 - People in prison becoming sentenced (a), by sex and effective sentence length (b)</t>
  </si>
  <si>
    <t>Under 1 month</t>
  </si>
  <si>
    <t>1 and under 3 months</t>
  </si>
  <si>
    <t>3 and under 6 months</t>
  </si>
  <si>
    <t>6 and under 12 months</t>
  </si>
  <si>
    <t>1 and under 2 years</t>
  </si>
  <si>
    <t>2 and under 5 years</t>
  </si>
  <si>
    <t>5 and under 10 years</t>
  </si>
  <si>
    <t>10 years and over</t>
  </si>
  <si>
    <t>Indeterminate</t>
  </si>
  <si>
    <r>
      <t xml:space="preserve">     Life </t>
    </r>
    <r>
      <rPr>
        <vertAlign val="superscript"/>
        <sz val="9"/>
        <rFont val="Arial"/>
        <family val="2"/>
      </rPr>
      <t>(c)</t>
    </r>
  </si>
  <si>
    <r>
      <t xml:space="preserve">     Other </t>
    </r>
    <r>
      <rPr>
        <vertAlign val="superscript"/>
        <sz val="9"/>
        <rFont val="Arial"/>
        <family val="2"/>
      </rPr>
      <t>(d)</t>
    </r>
  </si>
  <si>
    <t xml:space="preserve">     Life (c)</t>
  </si>
  <si>
    <t xml:space="preserve">     Other (d)</t>
  </si>
  <si>
    <t>(a) This table includes prisoners who were sentenced during the reference year irrespective of when they were received into prison.</t>
  </si>
  <si>
    <t>(b) Effective Sentence Length is based on the minimum term or non-parole period where one has been imposed or the fixed term sentence.</t>
  </si>
  <si>
    <t>(c) Life includes prisoners serving sentences of Natural Life where a minimum term has not been specified by the court.</t>
  </si>
  <si>
    <t>(d) Other includes Governor's Pleasure and Indefinite sentences.</t>
  </si>
  <si>
    <t>Table 2.9 - People in prison becoming sentenced (a), by sex and most serious offence</t>
  </si>
  <si>
    <t>Table 3.1 - All discharges, by sex and age at discharge</t>
  </si>
  <si>
    <t>Table 3.2 - All discharges, by sex and legal status of episode</t>
  </si>
  <si>
    <t>Total Prisoner Discharges</t>
  </si>
  <si>
    <t>(a)  Sentenced includes sentenced prisoners who also had remand warrant(s) during the episode.</t>
  </si>
  <si>
    <t>Annual Prisons Statistical Profile 2011-12 to 2021-22</t>
  </si>
  <si>
    <t>Table 3.3 - Aboriginal and Torres Strait Islander people discharged, by sex and legal status of episode</t>
  </si>
  <si>
    <t>(a) Sentenced includes sentenced prisoners who also had remand warrant(s) during the episode.</t>
  </si>
  <si>
    <t>Table 3.4 - Discharges - Sentenced during the episode, by most serious offence</t>
  </si>
  <si>
    <t>Table 3.5 - Discharges - Unsentenced during the episode, by most serious charge</t>
  </si>
  <si>
    <t>Table 3.6 - All discharges, by most serious offence/charge</t>
  </si>
  <si>
    <t>Table 3.7 - All discharges - Sentenced during the episode, by sex and episode length</t>
  </si>
  <si>
    <t>Table 3.8 - All discharges - Unsentenced during the episode, by sex and episode length</t>
  </si>
  <si>
    <t>`</t>
  </si>
  <si>
    <t>Table 3.9 - All discharges, by sex and episode length</t>
  </si>
  <si>
    <t>Table 3.10 - All discharges, by sex and discharge type</t>
  </si>
  <si>
    <t>MALES</t>
  </si>
  <si>
    <r>
      <t xml:space="preserve">Sentence Served </t>
    </r>
    <r>
      <rPr>
        <vertAlign val="superscript"/>
        <sz val="9"/>
        <rFont val="Arial"/>
        <family val="2"/>
      </rPr>
      <t>(a)</t>
    </r>
  </si>
  <si>
    <t>Pre-sentence Detention</t>
  </si>
  <si>
    <t>Released under Authority of the Adult Parole Board</t>
  </si>
  <si>
    <r>
      <t xml:space="preserve">Released to a Non-Custodial Sentence </t>
    </r>
    <r>
      <rPr>
        <vertAlign val="superscript"/>
        <sz val="9"/>
        <rFont val="Arial"/>
        <family val="2"/>
      </rPr>
      <t>(b)</t>
    </r>
  </si>
  <si>
    <t>Acquitted / Quashed</t>
  </si>
  <si>
    <r>
      <t xml:space="preserve">Bailed </t>
    </r>
    <r>
      <rPr>
        <vertAlign val="superscript"/>
        <sz val="9"/>
        <rFont val="Arial"/>
        <family val="2"/>
      </rPr>
      <t>(c)</t>
    </r>
  </si>
  <si>
    <r>
      <t xml:space="preserve">Transferred to Other Authority </t>
    </r>
    <r>
      <rPr>
        <vertAlign val="superscript"/>
        <sz val="9"/>
        <rFont val="Arial"/>
        <family val="2"/>
      </rPr>
      <t>(d)</t>
    </r>
  </si>
  <si>
    <r>
      <t xml:space="preserve">Other </t>
    </r>
    <r>
      <rPr>
        <vertAlign val="superscript"/>
        <sz val="9"/>
        <rFont val="Arial"/>
        <family val="2"/>
      </rPr>
      <t>(e)</t>
    </r>
  </si>
  <si>
    <t>FEMALES</t>
  </si>
  <si>
    <t>TOTAL</t>
  </si>
  <si>
    <t>(a) Sentence served includes prisoners who served their sentence in full, including those released at court after being sentenced to a term equal to the time they had already served on remand.</t>
  </si>
  <si>
    <t>(b) Released to a non-custodial sentence refers to prisoners released from custody after being sentenced to a community order supervised by Community Correctional Services, or other sentences not managed by Corrections Victoria (i.e. fines and suspended sentences).</t>
  </si>
  <si>
    <t>(c) Bailed includes release from custody of an accused person awaiting a court hearing who had previously been remanded to custody.</t>
  </si>
  <si>
    <t>(d) Transferred to other authority includes prisoners transferred to a mental health authority, youth justice, and the Department of Immigration.</t>
  </si>
  <si>
    <t>(e) Other includes deceased in prison and early release from a prison sentence on special grounds, such as advanced terminal illness. Other also includes prisoners given a non-custodial sentence by the court via video conference.</t>
  </si>
  <si>
    <t>Annual Prisons Statistical Profile 2016-17 to 2021-22</t>
  </si>
  <si>
    <r>
      <t>Table 4.1 - All people in prison by prison location at 30 June</t>
    </r>
    <r>
      <rPr>
        <b/>
        <vertAlign val="superscript"/>
        <sz val="12"/>
        <color rgb="FF002060"/>
        <rFont val="Arial"/>
        <family val="2"/>
      </rPr>
      <t>(a)</t>
    </r>
  </si>
  <si>
    <t>Barwon Prison</t>
  </si>
  <si>
    <t>Beechworth Correctional Centre</t>
  </si>
  <si>
    <t>Dhurringile Prison</t>
  </si>
  <si>
    <t>Fulham Correctional Centre</t>
  </si>
  <si>
    <t>Hopkins Correctional Centre</t>
  </si>
  <si>
    <t>Judy Lazarus Transition Centre</t>
  </si>
  <si>
    <t>Langi Kal Kal Prison</t>
  </si>
  <si>
    <t>Loddon Prison</t>
  </si>
  <si>
    <t>Marngoneet Correctional Centre</t>
  </si>
  <si>
    <t>Melbourne Assessment Prison</t>
  </si>
  <si>
    <t>Metropolitan Remand Centre</t>
  </si>
  <si>
    <t>Port Phillip Prison</t>
  </si>
  <si>
    <t>Ravenhall Correctional Centre</t>
  </si>
  <si>
    <t>Dame Phyllis Frost Centre</t>
  </si>
  <si>
    <t>Tarrengower Prison</t>
  </si>
  <si>
    <t>(a) Trends are impacted by variations in the profile, size and purpose of each facility and should be interpreted with caution. For further information on the profile of each prison location, refer to https://www.corrections.vic.gov.au/prisons.</t>
  </si>
  <si>
    <r>
      <t>Table 4.2 - All Aboriginal and Torres Strait Islander people in prison by prison location at 30 June</t>
    </r>
    <r>
      <rPr>
        <b/>
        <vertAlign val="superscript"/>
        <sz val="12"/>
        <color rgb="FF002060"/>
        <rFont val="Arial"/>
        <family val="2"/>
      </rPr>
      <t>(a)</t>
    </r>
  </si>
  <si>
    <r>
      <t>Table 4.3 - Unsentenced people in prison by prison location at 30 June</t>
    </r>
    <r>
      <rPr>
        <b/>
        <vertAlign val="superscript"/>
        <sz val="12"/>
        <color rgb="FF002060"/>
        <rFont val="Arial"/>
        <family val="2"/>
      </rPr>
      <t>(a)</t>
    </r>
  </si>
  <si>
    <r>
      <t>Table 4.4 - People in protection by prison location at 30 June</t>
    </r>
    <r>
      <rPr>
        <b/>
        <vertAlign val="superscript"/>
        <sz val="12"/>
        <color rgb="FF002060"/>
        <rFont val="Arial"/>
        <family val="2"/>
      </rPr>
      <t>(a)</t>
    </r>
  </si>
  <si>
    <r>
      <t>Table 4.5 - Operational capacity by prison location at 30 June</t>
    </r>
    <r>
      <rPr>
        <b/>
        <vertAlign val="superscript"/>
        <sz val="12"/>
        <color rgb="FF002060"/>
        <rFont val="Arial"/>
        <family val="2"/>
      </rPr>
      <t>(a)</t>
    </r>
  </si>
  <si>
    <r>
      <t xml:space="preserve">Table 4.6 - Receptions by prison location </t>
    </r>
    <r>
      <rPr>
        <b/>
        <vertAlign val="superscript"/>
        <sz val="12"/>
        <color rgb="FF002060"/>
        <rFont val="Arial"/>
        <family val="2"/>
      </rPr>
      <t>(a)</t>
    </r>
  </si>
  <si>
    <r>
      <t xml:space="preserve">Table 4.7 - Jail transfers </t>
    </r>
    <r>
      <rPr>
        <b/>
        <vertAlign val="superscript"/>
        <sz val="12"/>
        <color rgb="FF002060"/>
        <rFont val="Arial"/>
        <family val="2"/>
      </rPr>
      <t>(a)</t>
    </r>
    <r>
      <rPr>
        <b/>
        <sz val="12"/>
        <color rgb="FF002060"/>
        <rFont val="Arial"/>
        <family val="2"/>
      </rPr>
      <t xml:space="preserve"> by prison location </t>
    </r>
    <r>
      <rPr>
        <b/>
        <vertAlign val="superscript"/>
        <sz val="12"/>
        <color rgb="FF002060"/>
        <rFont val="Arial"/>
        <family val="2"/>
      </rPr>
      <t>(b)</t>
    </r>
  </si>
  <si>
    <t>(a) Prisoner jail transfers are prisoner movements to prison locations.</t>
  </si>
  <si>
    <t>(b) Trends are impacted by variations in the profile, size and purpose of each facility and should be interpreted with caution. For further information on the profile of each prison location, refer to https://www.corrections.vic.gov.au/prisons.</t>
  </si>
  <si>
    <r>
      <t xml:space="preserve">Table 4.8 - Discharges by prison location </t>
    </r>
    <r>
      <rPr>
        <b/>
        <vertAlign val="superscript"/>
        <sz val="12"/>
        <color rgb="FF002060"/>
        <rFont val="Arial"/>
        <family val="2"/>
      </rPr>
      <t>(a)</t>
    </r>
  </si>
  <si>
    <r>
      <t xml:space="preserve">Table 4.9 - Operational utilisation rate by prison location at 30 June </t>
    </r>
    <r>
      <rPr>
        <b/>
        <vertAlign val="superscript"/>
        <sz val="12"/>
        <color rgb="FF002060"/>
        <rFont val="Arial"/>
        <family val="2"/>
      </rPr>
      <t>(a)</t>
    </r>
  </si>
  <si>
    <r>
      <t xml:space="preserve">Table 4.10 - Rate of participation in education by eligible people in prison by prison location at 30 June </t>
    </r>
    <r>
      <rPr>
        <b/>
        <vertAlign val="superscript"/>
        <sz val="12"/>
        <color rgb="FF002060"/>
        <rFont val="Arial"/>
        <family val="2"/>
      </rPr>
      <t>(a)</t>
    </r>
  </si>
  <si>
    <r>
      <t xml:space="preserve">Table 4.11 - Rate of participation in employment </t>
    </r>
    <r>
      <rPr>
        <b/>
        <vertAlign val="superscript"/>
        <sz val="12"/>
        <color rgb="FF002060"/>
        <rFont val="Arial"/>
        <family val="2"/>
      </rPr>
      <t>(a)</t>
    </r>
    <r>
      <rPr>
        <b/>
        <sz val="12"/>
        <color rgb="FF002060"/>
        <rFont val="Arial"/>
        <family val="2"/>
      </rPr>
      <t xml:space="preserve"> by eligible people in prison by prison location at 30 June</t>
    </r>
    <r>
      <rPr>
        <b/>
        <vertAlign val="superscript"/>
        <sz val="12"/>
        <color rgb="FF002060"/>
        <rFont val="Arial"/>
        <family val="2"/>
      </rPr>
      <t>(b)</t>
    </r>
  </si>
  <si>
    <t>(a)  The prisoner employment rate is calculated as the proportion of all prisoners except those in full-time education or programs, remandees who chose not to work and others whose situation precludes their participation in work, such as hospital patients, aged prisoners and prisoners in transit.</t>
  </si>
  <si>
    <r>
      <t xml:space="preserve">Table 4.12 - Proportion of positive results from random general drug tests by prison location </t>
    </r>
    <r>
      <rPr>
        <b/>
        <vertAlign val="superscript"/>
        <sz val="12"/>
        <color rgb="FF002060"/>
        <rFont val="Arial"/>
        <family val="2"/>
      </rPr>
      <t>(a)</t>
    </r>
  </si>
  <si>
    <r>
      <t xml:space="preserve">Table 4.13 - Escape incidents </t>
    </r>
    <r>
      <rPr>
        <b/>
        <vertAlign val="superscript"/>
        <sz val="12"/>
        <color rgb="FF002060"/>
        <rFont val="Arial"/>
        <family val="2"/>
      </rPr>
      <t>(a)</t>
    </r>
    <r>
      <rPr>
        <b/>
        <sz val="12"/>
        <color rgb="FF002060"/>
        <rFont val="Arial"/>
        <family val="2"/>
      </rPr>
      <t xml:space="preserve"> by prison location </t>
    </r>
    <r>
      <rPr>
        <b/>
        <vertAlign val="superscript"/>
        <sz val="12"/>
        <color rgb="FF002060"/>
        <rFont val="Arial"/>
        <family val="2"/>
      </rPr>
      <t>(b)</t>
    </r>
  </si>
  <si>
    <t>Per 100 prisoners</t>
  </si>
  <si>
    <t>(a) The escape categories conform to the current definition of escapes in the Report on Government Services prepared by the Steering Committee for the Review of Commonwealth/State Service Provision. Escapes by prisoners on unescorted leave, in work parties or activities outside the prison perimeter without direct one-to-one supervision are classified as ‘other’ escapes. Apart from these, all escapes, including during transfers between prisons or escorts outside the prison under one-to-one supervision, are classified according to the security level of the prison.</t>
  </si>
  <si>
    <r>
      <t>Table 4.14 - Self harm</t>
    </r>
    <r>
      <rPr>
        <b/>
        <vertAlign val="superscript"/>
        <sz val="12"/>
        <color rgb="FF002060"/>
        <rFont val="Arial"/>
        <family val="2"/>
      </rPr>
      <t>(a)</t>
    </r>
    <r>
      <rPr>
        <b/>
        <sz val="12"/>
        <color rgb="FF002060"/>
        <rFont val="Arial"/>
        <family val="2"/>
      </rPr>
      <t xml:space="preserve"> incidents by prison location </t>
    </r>
    <r>
      <rPr>
        <b/>
        <vertAlign val="superscript"/>
        <sz val="12"/>
        <color rgb="FF002060"/>
        <rFont val="Arial"/>
        <family val="2"/>
      </rPr>
      <t>(b)</t>
    </r>
  </si>
  <si>
    <t>(a) Self-harm incidents include both self-harm and attempted suicide.</t>
  </si>
  <si>
    <r>
      <t xml:space="preserve">Table 4.15 - Assault rate </t>
    </r>
    <r>
      <rPr>
        <b/>
        <vertAlign val="superscript"/>
        <sz val="12"/>
        <color rgb="FF002060"/>
        <rFont val="Arial"/>
        <family val="2"/>
      </rPr>
      <t>(a)</t>
    </r>
    <r>
      <rPr>
        <b/>
        <sz val="12"/>
        <color rgb="FF002060"/>
        <rFont val="Arial"/>
        <family val="2"/>
      </rPr>
      <t xml:space="preserve"> - Assault on staff by prison location </t>
    </r>
    <r>
      <rPr>
        <b/>
        <vertAlign val="superscript"/>
        <sz val="12"/>
        <color rgb="FF002060"/>
        <rFont val="Arial"/>
        <family val="2"/>
      </rPr>
      <t>(b)</t>
    </r>
  </si>
  <si>
    <t>(a) The assault rate is based on the number of victims of all assaults, including victims who were not injured. The measure in this report differs from the definition adopted for the Report on Government Services which disaggregates assaults by seriousness and excludes minor assaults that did not result in bodily harm or require any form of medical intervention.</t>
  </si>
  <si>
    <r>
      <t xml:space="preserve">Table 4.16 - Assault rate </t>
    </r>
    <r>
      <rPr>
        <b/>
        <vertAlign val="superscript"/>
        <sz val="12"/>
        <color rgb="FF002060"/>
        <rFont val="Arial"/>
        <family val="2"/>
      </rPr>
      <t>(a)</t>
    </r>
    <r>
      <rPr>
        <b/>
        <sz val="12"/>
        <color rgb="FF002060"/>
        <rFont val="Arial"/>
        <family val="2"/>
      </rPr>
      <t xml:space="preserve"> - Assault on people in prison by prison location </t>
    </r>
    <r>
      <rPr>
        <b/>
        <vertAlign val="superscript"/>
        <sz val="12"/>
        <color rgb="FF002060"/>
        <rFont val="Arial"/>
        <family val="2"/>
      </rPr>
      <t>(b)</t>
    </r>
  </si>
  <si>
    <t xml:space="preserve">(b) Training opportunities were reduced at JLTC in 2021/22 due to COVID-19 related disruptions, including significantly reduced prisoner numbers and lockdowns and noting that JLTC does not have a site-based education provider. </t>
  </si>
  <si>
    <t>Judy Lazarus Transition Centre (b)</t>
  </si>
  <si>
    <t>The operational capacity is the number of accommodation beds in a priso, this capacity is not adjusted for beds that are temporarily closed or offline, for example for maintenance. This capacity does not include what are deemed to be short-term beds, such as medical beds, observation or management, as prisoners are still allocated against an accommodation bed when they are occupying a short-term bed.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</si>
</sst>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_-* #,##0_-;\-* #,##0_-;_-* &quot;-&quot;?_-;_-@_-"/>
    <numFmt numFmtId="167" formatCode="0.0%"/>
    <numFmt numFmtId="168" formatCode="#,##0.000"/>
    <numFmt numFmtId="169" formatCode="0.000"/>
  </numFmts>
  <fonts count="43" x14ac:knownFonts="1">
    <font>
      <sz val="10"/>
      <color theme="1"/>
      <name val="Arial"/>
      <family val="2"/>
    </font>
    <font>
      <sz val="36"/>
      <name val="Arial"/>
      <family val="2"/>
    </font>
    <font>
      <sz val="10"/>
      <name val="Arial"/>
      <family val="2"/>
    </font>
    <font>
      <sz val="8"/>
      <name val="Arial"/>
      <family val="2"/>
    </font>
    <font>
      <b/>
      <sz val="12"/>
      <name val="Arial"/>
      <family val="2"/>
    </font>
    <font>
      <sz val="12"/>
      <name val="Arial"/>
      <family val="2"/>
    </font>
    <font>
      <sz val="9"/>
      <name val="Arial"/>
      <family val="2"/>
    </font>
    <font>
      <b/>
      <sz val="9"/>
      <name val="Arial"/>
      <family val="2"/>
    </font>
    <font>
      <b/>
      <u/>
      <sz val="9"/>
      <name val="Arial"/>
      <family val="2"/>
    </font>
    <font>
      <vertAlign val="superscript"/>
      <sz val="9"/>
      <name val="Arial"/>
      <family val="2"/>
    </font>
    <font>
      <b/>
      <sz val="8"/>
      <name val="Arial"/>
      <family val="2"/>
    </font>
    <font>
      <i/>
      <sz val="9"/>
      <name val="Arial"/>
      <family val="2"/>
    </font>
    <font>
      <sz val="10"/>
      <color theme="1"/>
      <name val="Arial"/>
      <family val="2"/>
    </font>
    <font>
      <b/>
      <sz val="10"/>
      <color theme="1"/>
      <name val="Arial"/>
      <family val="2"/>
    </font>
    <font>
      <sz val="12"/>
      <color rgb="FF01356E"/>
      <name val="Arial"/>
      <family val="2"/>
    </font>
    <font>
      <b/>
      <sz val="12"/>
      <color rgb="FF01356E"/>
      <name val="Arial"/>
      <family val="2"/>
    </font>
    <font>
      <b/>
      <sz val="12"/>
      <color rgb="FF0070C0"/>
      <name val="Arial"/>
      <family val="2"/>
    </font>
    <font>
      <sz val="12"/>
      <color rgb="FF0094D2"/>
      <name val="Arial"/>
      <family val="2"/>
    </font>
    <font>
      <sz val="12"/>
      <color theme="4" tint="-0.249977111117893"/>
      <name val="Arial"/>
      <family val="2"/>
    </font>
    <font>
      <b/>
      <sz val="10"/>
      <color rgb="FF01356E"/>
      <name val="Arial"/>
      <family val="2"/>
    </font>
    <font>
      <b/>
      <sz val="9"/>
      <color rgb="FF01356E"/>
      <name val="Arial"/>
      <family val="2"/>
    </font>
    <font>
      <sz val="9"/>
      <color rgb="FF01356E"/>
      <name val="Arial"/>
      <family val="2"/>
    </font>
    <font>
      <b/>
      <sz val="24"/>
      <color rgb="FF002060"/>
      <name val="Arial"/>
      <family val="2"/>
    </font>
    <font>
      <b/>
      <u/>
      <sz val="12"/>
      <color rgb="FF01356E"/>
      <name val="Arial"/>
      <family val="2"/>
    </font>
    <font>
      <b/>
      <u/>
      <sz val="12"/>
      <color rgb="FFFF0000"/>
      <name val="Arial"/>
      <family val="2"/>
    </font>
    <font>
      <sz val="12"/>
      <color theme="1"/>
      <name val="Arial"/>
      <family val="2"/>
    </font>
    <font>
      <b/>
      <sz val="12"/>
      <color rgb="FF002060"/>
      <name val="Arial"/>
      <family val="2"/>
    </font>
    <font>
      <b/>
      <sz val="12"/>
      <color theme="4" tint="-0.249977111117893"/>
      <name val="Arial"/>
      <family val="2"/>
    </font>
    <font>
      <b/>
      <sz val="9"/>
      <color theme="0"/>
      <name val="Arial"/>
      <family val="2"/>
    </font>
    <font>
      <sz val="9"/>
      <color theme="1"/>
      <name val="Arial"/>
      <family val="2"/>
    </font>
    <font>
      <b/>
      <sz val="9"/>
      <color theme="1"/>
      <name val="Arial"/>
      <family val="2"/>
    </font>
    <font>
      <sz val="10"/>
      <color rgb="FF002060"/>
      <name val="Arial"/>
      <family val="2"/>
    </font>
    <font>
      <sz val="12"/>
      <color theme="8" tint="-0.499984740745262"/>
      <name val="Arial"/>
      <family val="2"/>
    </font>
    <font>
      <b/>
      <sz val="9"/>
      <color rgb="FFFF0000"/>
      <name val="Arial"/>
      <family val="2"/>
    </font>
    <font>
      <sz val="9"/>
      <color rgb="FFFF0000"/>
      <name val="Arial"/>
      <family val="2"/>
    </font>
    <font>
      <u/>
      <sz val="10"/>
      <color theme="10"/>
      <name val="Arial"/>
      <family val="2"/>
    </font>
    <font>
      <u/>
      <sz val="12"/>
      <color theme="8" tint="-0.499984740745262"/>
      <name val="Arial"/>
      <family val="2"/>
    </font>
    <font>
      <sz val="11"/>
      <color theme="1"/>
      <name val="Calibri"/>
      <family val="2"/>
    </font>
    <font>
      <b/>
      <vertAlign val="superscript"/>
      <sz val="12"/>
      <color rgb="FF002060"/>
      <name val="Arial"/>
      <family val="2"/>
    </font>
    <font>
      <sz val="10"/>
      <color rgb="FF000000"/>
      <name val="Arial"/>
      <family val="2"/>
    </font>
    <font>
      <sz val="28"/>
      <name val="Arial"/>
      <family val="2"/>
    </font>
    <font>
      <b/>
      <sz val="28"/>
      <color rgb="FF002060"/>
      <name val="Arial"/>
      <family val="2"/>
    </font>
    <font>
      <sz val="11"/>
      <color theme="1"/>
      <name val="Calibri"/>
      <family val="2"/>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FFFFFF"/>
        <bgColor rgb="FF000000"/>
      </patternFill>
    </fill>
    <fill>
      <patternFill patternType="solid">
        <fgColor indexed="65"/>
        <bgColor theme="0"/>
      </patternFill>
    </fill>
    <fill>
      <patternFill patternType="solid">
        <fgColor theme="0"/>
        <bgColor theme="0"/>
      </patternFill>
    </fill>
    <fill>
      <patternFill patternType="solid">
        <fgColor theme="0"/>
        <bgColor rgb="FF000000"/>
      </patternFill>
    </fill>
  </fills>
  <borders count="12">
    <border>
      <left/>
      <right/>
      <top/>
      <bottom/>
      <diagonal/>
    </border>
    <border>
      <left/>
      <right/>
      <top style="medium">
        <color rgb="FF01356E"/>
      </top>
      <bottom style="thin">
        <color rgb="FF01356E"/>
      </bottom>
      <diagonal/>
    </border>
    <border>
      <left/>
      <right/>
      <top style="thin">
        <color rgb="FF01356E"/>
      </top>
      <bottom style="thin">
        <color rgb="FF01356E"/>
      </bottom>
      <diagonal/>
    </border>
    <border>
      <left/>
      <right/>
      <top style="thin">
        <color rgb="FF01356E"/>
      </top>
      <bottom style="medium">
        <color rgb="FF01356E"/>
      </bottom>
      <diagonal/>
    </border>
    <border>
      <left/>
      <right/>
      <top style="thin">
        <color rgb="FF01356E"/>
      </top>
      <bottom/>
      <diagonal/>
    </border>
    <border>
      <left/>
      <right/>
      <top/>
      <bottom style="thin">
        <color rgb="FF01356E"/>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rgb="FF01356E"/>
      </bottom>
      <diagonal/>
    </border>
    <border>
      <left/>
      <right/>
      <top style="thin">
        <color rgb="FF01356E"/>
      </top>
      <bottom style="thin">
        <color indexed="64"/>
      </bottom>
      <diagonal/>
    </border>
    <border>
      <left/>
      <right/>
      <top/>
      <bottom style="medium">
        <color indexed="64"/>
      </bottom>
      <diagonal/>
    </border>
  </borders>
  <cellStyleXfs count="4">
    <xf numFmtId="0" fontId="0" fillId="0" borderId="0"/>
    <xf numFmtId="9" fontId="12" fillId="0" borderId="0" applyFont="0" applyFill="0" applyBorder="0" applyAlignment="0" applyProtection="0"/>
    <xf numFmtId="0" fontId="35" fillId="0" borderId="0" applyNumberFormat="0" applyFill="0" applyBorder="0" applyAlignment="0" applyProtection="0"/>
    <xf numFmtId="0" fontId="42" fillId="0" borderId="0"/>
  </cellStyleXfs>
  <cellXfs count="235">
    <xf numFmtId="0" fontId="0" fillId="0" borderId="0" xfId="0"/>
    <xf numFmtId="0" fontId="1" fillId="2" borderId="0" xfId="0" applyFont="1" applyFill="1" applyAlignment="1">
      <alignment vertical="center"/>
    </xf>
    <xf numFmtId="0" fontId="2" fillId="2" borderId="0" xfId="0" applyFont="1" applyFill="1"/>
    <xf numFmtId="0" fontId="1" fillId="2" borderId="0" xfId="0" applyFont="1" applyFill="1" applyAlignment="1">
      <alignment horizontal="center" vertical="center"/>
    </xf>
    <xf numFmtId="0" fontId="3" fillId="2" borderId="0" xfId="0" applyFont="1" applyFill="1"/>
    <xf numFmtId="0" fontId="2" fillId="2" borderId="0" xfId="0" applyFont="1" applyFill="1" applyAlignment="1">
      <alignment horizontal="center"/>
    </xf>
    <xf numFmtId="0" fontId="2" fillId="2" borderId="0" xfId="0" applyFont="1" applyFill="1" applyAlignment="1">
      <alignment vertical="center"/>
    </xf>
    <xf numFmtId="0" fontId="14" fillId="2" borderId="0" xfId="0" applyFont="1" applyFill="1" applyAlignment="1">
      <alignment vertical="center"/>
    </xf>
    <xf numFmtId="0" fontId="4" fillId="2" borderId="0" xfId="0" applyFont="1" applyFill="1" applyAlignment="1">
      <alignment vertical="center"/>
    </xf>
    <xf numFmtId="0" fontId="15"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horizontal="center" vertical="center"/>
    </xf>
    <xf numFmtId="0" fontId="16" fillId="2" borderId="0" xfId="0" applyFont="1" applyFill="1" applyAlignment="1">
      <alignment vertical="center"/>
    </xf>
    <xf numFmtId="0" fontId="17" fillId="2" borderId="0" xfId="0" applyFont="1" applyFill="1" applyAlignment="1">
      <alignment vertical="center"/>
    </xf>
    <xf numFmtId="0" fontId="18" fillId="2" borderId="0" xfId="0" applyFont="1" applyFill="1" applyAlignment="1">
      <alignment vertical="center"/>
    </xf>
    <xf numFmtId="0" fontId="0" fillId="2" borderId="0" xfId="0" applyFill="1"/>
    <xf numFmtId="0" fontId="20"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0" fillId="2" borderId="2" xfId="0" applyFont="1" applyFill="1" applyBorder="1" applyAlignment="1">
      <alignment vertical="center" wrapText="1"/>
    </xf>
    <xf numFmtId="0" fontId="21" fillId="2" borderId="2" xfId="0" applyFont="1" applyFill="1" applyBorder="1" applyAlignment="1">
      <alignment vertical="center" wrapText="1"/>
    </xf>
    <xf numFmtId="0" fontId="20" fillId="2" borderId="3"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2" fillId="2" borderId="0" xfId="0" applyFont="1" applyFill="1" applyAlignment="1">
      <alignment vertical="center"/>
    </xf>
    <xf numFmtId="0" fontId="19" fillId="2" borderId="0" xfId="0" applyFont="1" applyFill="1" applyAlignment="1">
      <alignment vertical="center" wrapText="1"/>
    </xf>
    <xf numFmtId="0" fontId="19" fillId="2" borderId="0" xfId="0" applyFont="1" applyFill="1" applyAlignment="1">
      <alignment horizontal="justify" vertical="center" wrapText="1"/>
    </xf>
    <xf numFmtId="0" fontId="0" fillId="0" borderId="0" xfId="0" applyAlignment="1">
      <alignment vertical="center"/>
    </xf>
    <xf numFmtId="0" fontId="23" fillId="2" borderId="0" xfId="0" applyFont="1" applyFill="1" applyAlignment="1">
      <alignment vertical="center"/>
    </xf>
    <xf numFmtId="0" fontId="24" fillId="2" borderId="0" xfId="0" applyFont="1" applyFill="1" applyAlignment="1">
      <alignment vertical="center"/>
    </xf>
    <xf numFmtId="0" fontId="25" fillId="2" borderId="0" xfId="0" applyFont="1" applyFill="1"/>
    <xf numFmtId="0" fontId="26" fillId="2" borderId="0" xfId="0" applyFont="1" applyFill="1" applyAlignment="1">
      <alignment vertical="top"/>
    </xf>
    <xf numFmtId="0" fontId="8" fillId="2" borderId="0" xfId="0" applyFont="1" applyFill="1" applyAlignment="1">
      <alignment horizontal="left"/>
    </xf>
    <xf numFmtId="0" fontId="6" fillId="2" borderId="0" xfId="0" applyFont="1" applyFill="1"/>
    <xf numFmtId="0" fontId="6" fillId="2" borderId="0" xfId="0" applyFont="1" applyFill="1" applyAlignment="1">
      <alignment vertical="top" wrapText="1"/>
    </xf>
    <xf numFmtId="0" fontId="7" fillId="2" borderId="0" xfId="0" applyFont="1" applyFill="1" applyAlignment="1">
      <alignment horizontal="left"/>
    </xf>
    <xf numFmtId="0" fontId="6" fillId="2" borderId="0" xfId="0" applyFont="1" applyFill="1" applyAlignment="1">
      <alignment horizontal="left"/>
    </xf>
    <xf numFmtId="0" fontId="27" fillId="2" borderId="0" xfId="0" applyFont="1" applyFill="1" applyAlignment="1">
      <alignment vertical="center"/>
    </xf>
    <xf numFmtId="0" fontId="6" fillId="2" borderId="0" xfId="0" applyFont="1" applyFill="1" applyAlignment="1">
      <alignment horizontal="center"/>
    </xf>
    <xf numFmtId="3" fontId="7" fillId="2" borderId="0" xfId="0" applyNumberFormat="1" applyFont="1" applyFill="1" applyAlignment="1">
      <alignment horizontal="center"/>
    </xf>
    <xf numFmtId="164" fontId="6" fillId="2" borderId="0" xfId="1" applyNumberFormat="1" applyFont="1" applyFill="1" applyAlignment="1">
      <alignment horizontal="center"/>
    </xf>
    <xf numFmtId="165" fontId="6" fillId="2" borderId="0" xfId="0" applyNumberFormat="1" applyFont="1" applyFill="1" applyAlignment="1">
      <alignment horizontal="center"/>
    </xf>
    <xf numFmtId="0" fontId="6" fillId="2" borderId="0" xfId="0" applyFont="1" applyFill="1" applyAlignment="1">
      <alignment horizontal="center" vertical="top"/>
    </xf>
    <xf numFmtId="164" fontId="6" fillId="2" borderId="0" xfId="1" applyNumberFormat="1" applyFont="1" applyFill="1" applyAlignment="1">
      <alignment horizontal="center" vertical="top"/>
    </xf>
    <xf numFmtId="3" fontId="6" fillId="2" borderId="0" xfId="0" applyNumberFormat="1" applyFont="1" applyFill="1" applyAlignment="1">
      <alignment horizontal="center"/>
    </xf>
    <xf numFmtId="166" fontId="6" fillId="2" borderId="0" xfId="1" applyNumberFormat="1" applyFont="1" applyFill="1" applyBorder="1" applyAlignment="1" applyProtection="1">
      <alignment horizontal="center"/>
      <protection locked="0"/>
    </xf>
    <xf numFmtId="0" fontId="2" fillId="2" borderId="0" xfId="0" applyFont="1" applyFill="1" applyAlignment="1">
      <alignment horizontal="left"/>
    </xf>
    <xf numFmtId="0" fontId="28" fillId="3" borderId="0" xfId="0" applyFont="1" applyFill="1" applyAlignment="1">
      <alignment horizontal="center" vertical="center"/>
    </xf>
    <xf numFmtId="0" fontId="28" fillId="4" borderId="0" xfId="0" applyFont="1" applyFill="1" applyAlignment="1">
      <alignment horizontal="center" vertical="center"/>
    </xf>
    <xf numFmtId="0" fontId="8" fillId="2" borderId="0" xfId="0" applyFont="1" applyFill="1"/>
    <xf numFmtId="0" fontId="7" fillId="2" borderId="0" xfId="0" applyFont="1" applyFill="1"/>
    <xf numFmtId="164" fontId="6" fillId="2" borderId="0" xfId="0" applyNumberFormat="1" applyFont="1" applyFill="1" applyAlignment="1">
      <alignment horizontal="center"/>
    </xf>
    <xf numFmtId="1" fontId="6" fillId="2" borderId="0" xfId="1" applyNumberFormat="1" applyFont="1" applyFill="1" applyAlignment="1">
      <alignment horizontal="center"/>
    </xf>
    <xf numFmtId="0" fontId="7" fillId="2" borderId="0" xfId="0" applyFont="1" applyFill="1" applyAlignment="1">
      <alignment horizontal="center"/>
    </xf>
    <xf numFmtId="165" fontId="6" fillId="2" borderId="0" xfId="1" applyNumberFormat="1" applyFont="1" applyFill="1" applyAlignment="1">
      <alignment horizontal="center"/>
    </xf>
    <xf numFmtId="0" fontId="10" fillId="2" borderId="0" xfId="0" applyFont="1" applyFill="1" applyAlignment="1">
      <alignment horizontal="left"/>
    </xf>
    <xf numFmtId="0" fontId="3" fillId="2" borderId="0" xfId="0" applyFont="1" applyFill="1" applyAlignment="1">
      <alignment horizontal="left"/>
    </xf>
    <xf numFmtId="3" fontId="6" fillId="2" borderId="0" xfId="1" applyNumberFormat="1" applyFont="1" applyFill="1" applyAlignment="1">
      <alignment horizontal="center"/>
    </xf>
    <xf numFmtId="3" fontId="29" fillId="2" borderId="0" xfId="0" applyNumberFormat="1" applyFont="1" applyFill="1" applyAlignment="1">
      <alignment horizontal="center"/>
    </xf>
    <xf numFmtId="3" fontId="6" fillId="2" borderId="0" xfId="1" applyNumberFormat="1" applyFont="1" applyFill="1" applyAlignment="1">
      <alignment horizontal="center" vertical="top"/>
    </xf>
    <xf numFmtId="0" fontId="11" fillId="2" borderId="0" xfId="0" applyFont="1" applyFill="1"/>
    <xf numFmtId="165" fontId="11" fillId="2" borderId="0" xfId="1" applyNumberFormat="1" applyFont="1" applyFill="1" applyAlignment="1">
      <alignment horizontal="center"/>
    </xf>
    <xf numFmtId="165" fontId="6" fillId="2" borderId="0" xfId="1" applyNumberFormat="1" applyFont="1" applyFill="1" applyAlignment="1">
      <alignment horizontal="center" vertical="top"/>
    </xf>
    <xf numFmtId="165" fontId="7" fillId="2" borderId="0" xfId="0" applyNumberFormat="1" applyFont="1" applyFill="1" applyAlignment="1">
      <alignment horizontal="center"/>
    </xf>
    <xf numFmtId="0" fontId="29" fillId="2" borderId="0" xfId="0" applyFont="1" applyFill="1"/>
    <xf numFmtId="165" fontId="29" fillId="2" borderId="0" xfId="0" applyNumberFormat="1" applyFont="1" applyFill="1"/>
    <xf numFmtId="3" fontId="30" fillId="2" borderId="0" xfId="0" applyNumberFormat="1" applyFont="1" applyFill="1" applyAlignment="1">
      <alignment horizontal="center"/>
    </xf>
    <xf numFmtId="3" fontId="7" fillId="2" borderId="0" xfId="1" applyNumberFormat="1" applyFont="1" applyFill="1" applyAlignment="1">
      <alignment horizontal="center" vertical="top"/>
    </xf>
    <xf numFmtId="165" fontId="7" fillId="2" borderId="0" xfId="1" applyNumberFormat="1" applyFont="1" applyFill="1" applyAlignment="1">
      <alignment horizontal="center" vertical="top"/>
    </xf>
    <xf numFmtId="165" fontId="7" fillId="2" borderId="0" xfId="1" applyNumberFormat="1" applyFont="1" applyFill="1" applyAlignment="1">
      <alignment horizontal="center"/>
    </xf>
    <xf numFmtId="3" fontId="7" fillId="2" borderId="0" xfId="1" applyNumberFormat="1" applyFont="1" applyFill="1" applyAlignment="1">
      <alignment horizontal="center"/>
    </xf>
    <xf numFmtId="0" fontId="30" fillId="2" borderId="0" xfId="0" applyFont="1" applyFill="1"/>
    <xf numFmtId="0" fontId="0" fillId="0" borderId="0" xfId="0" applyAlignment="1">
      <alignment horizontal="left"/>
    </xf>
    <xf numFmtId="0" fontId="6" fillId="2" borderId="0" xfId="0" applyFont="1" applyFill="1" applyAlignment="1">
      <alignment horizontal="left" vertical="center" wrapText="1"/>
    </xf>
    <xf numFmtId="3" fontId="6" fillId="2" borderId="0" xfId="1" applyNumberFormat="1" applyFont="1" applyFill="1" applyAlignment="1">
      <alignment horizontal="center" vertical="center"/>
    </xf>
    <xf numFmtId="165" fontId="6" fillId="2" borderId="0" xfId="0" applyNumberFormat="1" applyFont="1" applyFill="1" applyAlignment="1">
      <alignment horizontal="center" vertical="center"/>
    </xf>
    <xf numFmtId="3" fontId="6" fillId="2" borderId="0" xfId="0" applyNumberFormat="1" applyFont="1" applyFill="1" applyAlignment="1">
      <alignment horizontal="center" vertical="center"/>
    </xf>
    <xf numFmtId="0" fontId="0" fillId="2" borderId="0" xfId="0" applyFill="1" applyAlignment="1">
      <alignment vertical="center"/>
    </xf>
    <xf numFmtId="165" fontId="6" fillId="2" borderId="0" xfId="1" applyNumberFormat="1" applyFont="1" applyFill="1" applyAlignment="1">
      <alignment horizontal="center" vertical="center"/>
    </xf>
    <xf numFmtId="165" fontId="11" fillId="2" borderId="0" xfId="0" applyNumberFormat="1" applyFont="1" applyFill="1" applyAlignment="1">
      <alignment horizontal="center"/>
    </xf>
    <xf numFmtId="3" fontId="11" fillId="2" borderId="0" xfId="1" applyNumberFormat="1" applyFont="1" applyFill="1" applyAlignment="1">
      <alignment horizontal="center"/>
    </xf>
    <xf numFmtId="3" fontId="6" fillId="2" borderId="0" xfId="0" applyNumberFormat="1" applyFont="1" applyFill="1" applyAlignment="1">
      <alignment horizontal="left"/>
    </xf>
    <xf numFmtId="164" fontId="6" fillId="2" borderId="0" xfId="1" applyNumberFormat="1" applyFont="1" applyFill="1" applyAlignment="1">
      <alignment horizontal="center" vertical="center"/>
    </xf>
    <xf numFmtId="164" fontId="11" fillId="2" borderId="0" xfId="1" applyNumberFormat="1" applyFont="1" applyFill="1" applyAlignment="1">
      <alignment horizontal="center" vertical="center"/>
    </xf>
    <xf numFmtId="0" fontId="6" fillId="2" borderId="0" xfId="0" applyFont="1" applyFill="1" applyAlignment="1" applyProtection="1">
      <alignment horizontal="left" vertical="center"/>
      <protection locked="0"/>
    </xf>
    <xf numFmtId="0" fontId="6" fillId="2" borderId="0" xfId="0" applyFont="1" applyFill="1" applyAlignment="1">
      <alignment horizontal="left" indent="1"/>
    </xf>
    <xf numFmtId="0" fontId="7" fillId="2" borderId="0" xfId="0" applyFont="1" applyFill="1" applyAlignment="1">
      <alignment horizontal="left" indent="1"/>
    </xf>
    <xf numFmtId="3" fontId="7" fillId="2" borderId="0" xfId="1" applyNumberFormat="1" applyFont="1" applyFill="1" applyAlignment="1">
      <alignment horizontal="center" vertical="center"/>
    </xf>
    <xf numFmtId="165" fontId="7" fillId="2" borderId="0" xfId="1" applyNumberFormat="1" applyFont="1" applyFill="1" applyAlignment="1">
      <alignment horizontal="center" vertical="center"/>
    </xf>
    <xf numFmtId="0" fontId="13" fillId="2" borderId="0" xfId="0" applyFont="1" applyFill="1"/>
    <xf numFmtId="0" fontId="13" fillId="0" borderId="0" xfId="0" applyFont="1"/>
    <xf numFmtId="0" fontId="11" fillId="2" borderId="0" xfId="0" applyFont="1" applyFill="1" applyAlignment="1">
      <alignment horizontal="left" indent="1"/>
    </xf>
    <xf numFmtId="0" fontId="31" fillId="2" borderId="0" xfId="0" applyFont="1" applyFill="1" applyAlignment="1">
      <alignment vertical="center"/>
    </xf>
    <xf numFmtId="168" fontId="6" fillId="2" borderId="0" xfId="0" applyNumberFormat="1" applyFont="1" applyFill="1" applyAlignment="1">
      <alignment horizontal="center" vertical="center"/>
    </xf>
    <xf numFmtId="0" fontId="32" fillId="2" borderId="0" xfId="0" applyFont="1" applyFill="1"/>
    <xf numFmtId="0" fontId="0" fillId="2" borderId="0" xfId="0" applyFill="1" applyAlignment="1">
      <alignment horizontal="center"/>
    </xf>
    <xf numFmtId="0" fontId="0" fillId="2" borderId="0" xfId="0" applyFill="1" applyAlignment="1">
      <alignment horizontal="left" vertical="top"/>
    </xf>
    <xf numFmtId="0" fontId="0" fillId="0" borderId="0" xfId="0" applyAlignment="1">
      <alignment horizontal="left" vertical="top"/>
    </xf>
    <xf numFmtId="3" fontId="0" fillId="2" borderId="0" xfId="0" applyNumberFormat="1" applyFill="1"/>
    <xf numFmtId="165" fontId="6" fillId="2" borderId="0" xfId="0" applyNumberFormat="1" applyFont="1" applyFill="1"/>
    <xf numFmtId="10" fontId="6" fillId="2" borderId="0" xfId="1" applyNumberFormat="1" applyFont="1" applyFill="1" applyAlignment="1">
      <alignment horizontal="center"/>
    </xf>
    <xf numFmtId="3" fontId="33" fillId="2" borderId="0" xfId="0" applyNumberFormat="1" applyFont="1" applyFill="1" applyAlignment="1">
      <alignment horizontal="center"/>
    </xf>
    <xf numFmtId="165" fontId="33" fillId="2" borderId="0" xfId="0" applyNumberFormat="1" applyFont="1" applyFill="1" applyAlignment="1">
      <alignment horizontal="center"/>
    </xf>
    <xf numFmtId="3" fontId="34" fillId="2" borderId="0" xfId="0" applyNumberFormat="1" applyFont="1" applyFill="1" applyAlignment="1">
      <alignment horizontal="center"/>
    </xf>
    <xf numFmtId="165" fontId="34" fillId="2" borderId="0" xfId="0" applyNumberFormat="1" applyFont="1" applyFill="1" applyAlignment="1">
      <alignment horizontal="center"/>
    </xf>
    <xf numFmtId="3" fontId="34" fillId="2" borderId="0" xfId="1" applyNumberFormat="1" applyFont="1" applyFill="1" applyAlignment="1">
      <alignment horizontal="center"/>
    </xf>
    <xf numFmtId="165" fontId="34" fillId="2" borderId="0" xfId="1" applyNumberFormat="1" applyFont="1" applyFill="1" applyAlignment="1">
      <alignment horizontal="center"/>
    </xf>
    <xf numFmtId="3" fontId="34" fillId="2" borderId="0" xfId="1" applyNumberFormat="1" applyFont="1" applyFill="1" applyAlignment="1">
      <alignment horizontal="center" vertical="top"/>
    </xf>
    <xf numFmtId="3" fontId="0" fillId="0" borderId="0" xfId="0" applyNumberFormat="1"/>
    <xf numFmtId="167" fontId="6" fillId="2" borderId="0" xfId="1" applyNumberFormat="1" applyFont="1" applyFill="1" applyAlignment="1">
      <alignment horizontal="center" vertical="center"/>
    </xf>
    <xf numFmtId="167" fontId="6" fillId="2" borderId="0" xfId="1" applyNumberFormat="1" applyFont="1" applyFill="1" applyAlignment="1">
      <alignment horizontal="center"/>
    </xf>
    <xf numFmtId="164" fontId="7" fillId="2" borderId="0" xfId="1" applyNumberFormat="1" applyFont="1" applyFill="1" applyAlignment="1">
      <alignment horizontal="center"/>
    </xf>
    <xf numFmtId="4" fontId="6" fillId="2" borderId="0" xfId="0" applyNumberFormat="1" applyFont="1" applyFill="1" applyAlignment="1">
      <alignment horizontal="center"/>
    </xf>
    <xf numFmtId="165" fontId="6" fillId="0" borderId="0" xfId="1" applyNumberFormat="1" applyFont="1" applyFill="1" applyAlignment="1">
      <alignment horizontal="center"/>
    </xf>
    <xf numFmtId="165" fontId="6" fillId="0" borderId="0" xfId="0" applyNumberFormat="1" applyFont="1" applyAlignment="1">
      <alignment horizontal="center"/>
    </xf>
    <xf numFmtId="164" fontId="6" fillId="0" borderId="0" xfId="1" applyNumberFormat="1" applyFont="1" applyFill="1" applyAlignment="1">
      <alignment horizontal="center"/>
    </xf>
    <xf numFmtId="164" fontId="6" fillId="0" borderId="0" xfId="1" applyNumberFormat="1" applyFont="1" applyFill="1" applyAlignment="1">
      <alignment horizontal="center" vertical="top"/>
    </xf>
    <xf numFmtId="0" fontId="6" fillId="0" borderId="0" xfId="0" applyFont="1"/>
    <xf numFmtId="0" fontId="6" fillId="0" borderId="0" xfId="0" applyFont="1" applyAlignment="1">
      <alignment horizontal="center"/>
    </xf>
    <xf numFmtId="0" fontId="14" fillId="0" borderId="0" xfId="0" applyFont="1" applyAlignment="1">
      <alignment vertical="center"/>
    </xf>
    <xf numFmtId="0" fontId="5" fillId="0" borderId="0" xfId="0" applyFont="1" applyAlignment="1">
      <alignment vertical="center"/>
    </xf>
    <xf numFmtId="0" fontId="25" fillId="0" borderId="0" xfId="0" applyFont="1"/>
    <xf numFmtId="0" fontId="36" fillId="2" borderId="0" xfId="2" applyFont="1" applyFill="1" applyBorder="1" applyAlignment="1">
      <alignment vertical="center"/>
    </xf>
    <xf numFmtId="164" fontId="0" fillId="2" borderId="0" xfId="0" applyNumberFormat="1" applyFill="1"/>
    <xf numFmtId="9" fontId="0" fillId="0" borderId="0" xfId="1" applyFont="1"/>
    <xf numFmtId="165" fontId="0" fillId="0" borderId="0" xfId="0" applyNumberFormat="1"/>
    <xf numFmtId="9" fontId="0" fillId="2" borderId="0" xfId="1" applyFont="1" applyFill="1"/>
    <xf numFmtId="167" fontId="0" fillId="2" borderId="0" xfId="1" applyNumberFormat="1" applyFont="1" applyFill="1"/>
    <xf numFmtId="9" fontId="6" fillId="2" borderId="0" xfId="1" applyFont="1" applyFill="1" applyAlignment="1">
      <alignment horizontal="center"/>
    </xf>
    <xf numFmtId="15" fontId="28" fillId="3" borderId="0" xfId="0" applyNumberFormat="1" applyFont="1" applyFill="1" applyAlignment="1">
      <alignment horizontal="center" vertical="center"/>
    </xf>
    <xf numFmtId="164" fontId="0" fillId="0" borderId="0" xfId="0" applyNumberFormat="1"/>
    <xf numFmtId="167" fontId="0" fillId="0" borderId="0" xfId="1" applyNumberFormat="1" applyFont="1"/>
    <xf numFmtId="9" fontId="0" fillId="0" borderId="0" xfId="0" applyNumberFormat="1"/>
    <xf numFmtId="0" fontId="37" fillId="0" borderId="0" xfId="0" applyFont="1"/>
    <xf numFmtId="3" fontId="7" fillId="0" borderId="0" xfId="1" applyNumberFormat="1" applyFont="1" applyFill="1" applyAlignment="1">
      <alignment horizontal="center" vertical="center"/>
    </xf>
    <xf numFmtId="165" fontId="7" fillId="0" borderId="0" xfId="1" applyNumberFormat="1" applyFont="1" applyFill="1" applyAlignment="1">
      <alignment horizontal="center" vertical="center"/>
    </xf>
    <xf numFmtId="0" fontId="11" fillId="0" borderId="0" xfId="0" applyFont="1"/>
    <xf numFmtId="0" fontId="26" fillId="0" borderId="0" xfId="0" applyFont="1" applyAlignment="1">
      <alignment vertical="top"/>
    </xf>
    <xf numFmtId="3" fontId="6" fillId="0" borderId="0" xfId="1" applyNumberFormat="1" applyFont="1" applyFill="1" applyAlignment="1">
      <alignment horizontal="center"/>
    </xf>
    <xf numFmtId="3" fontId="6" fillId="0" borderId="0" xfId="0" applyNumberFormat="1" applyFont="1" applyAlignment="1">
      <alignment horizontal="center"/>
    </xf>
    <xf numFmtId="165" fontId="6" fillId="0" borderId="0" xfId="1" applyNumberFormat="1" applyFont="1" applyFill="1" applyAlignment="1">
      <alignment horizontal="center" vertical="top"/>
    </xf>
    <xf numFmtId="165" fontId="6" fillId="0" borderId="0" xfId="1" applyNumberFormat="1" applyFont="1" applyFill="1" applyAlignment="1">
      <alignment horizontal="center" vertical="center"/>
    </xf>
    <xf numFmtId="165" fontId="6" fillId="0" borderId="0" xfId="0" applyNumberFormat="1" applyFont="1" applyAlignment="1">
      <alignment horizontal="center" vertical="center"/>
    </xf>
    <xf numFmtId="3" fontId="7" fillId="0" borderId="0" xfId="0" applyNumberFormat="1" applyFont="1" applyAlignment="1">
      <alignment horizontal="center"/>
    </xf>
    <xf numFmtId="3" fontId="6" fillId="0" borderId="0" xfId="1" applyNumberFormat="1" applyFont="1" applyFill="1" applyAlignment="1">
      <alignment horizontal="center" vertical="top"/>
    </xf>
    <xf numFmtId="3" fontId="7" fillId="0" borderId="0" xfId="1" applyNumberFormat="1" applyFont="1" applyFill="1" applyAlignment="1">
      <alignment horizontal="center"/>
    </xf>
    <xf numFmtId="165" fontId="7" fillId="0" borderId="0" xfId="0" applyNumberFormat="1" applyFont="1" applyAlignment="1">
      <alignment horizontal="center"/>
    </xf>
    <xf numFmtId="3" fontId="11" fillId="0" borderId="0" xfId="1" applyNumberFormat="1" applyFont="1" applyFill="1" applyAlignment="1">
      <alignment horizontal="center"/>
    </xf>
    <xf numFmtId="165" fontId="7" fillId="0" borderId="0" xfId="1" applyNumberFormat="1" applyFont="1" applyFill="1" applyAlignment="1">
      <alignment horizontal="center" vertical="top"/>
    </xf>
    <xf numFmtId="164" fontId="11" fillId="0" borderId="0" xfId="1" applyNumberFormat="1" applyFont="1" applyFill="1" applyAlignment="1">
      <alignment horizontal="center" vertical="center"/>
    </xf>
    <xf numFmtId="165" fontId="11" fillId="0" borderId="0" xfId="0" applyNumberFormat="1" applyFont="1" applyAlignment="1">
      <alignment horizontal="center"/>
    </xf>
    <xf numFmtId="165" fontId="11" fillId="0" borderId="0" xfId="1" applyNumberFormat="1" applyFont="1" applyFill="1" applyAlignment="1">
      <alignment horizontal="center"/>
    </xf>
    <xf numFmtId="15" fontId="28" fillId="3" borderId="0" xfId="0" applyNumberFormat="1" applyFont="1" applyFill="1" applyAlignment="1">
      <alignment vertical="center"/>
    </xf>
    <xf numFmtId="0" fontId="28" fillId="4" borderId="0" xfId="0" applyFont="1" applyFill="1" applyAlignment="1">
      <alignment horizontal="center" vertical="center" wrapText="1"/>
    </xf>
    <xf numFmtId="4" fontId="7" fillId="2" borderId="0" xfId="0" applyNumberFormat="1" applyFont="1" applyFill="1" applyAlignment="1">
      <alignment horizontal="center"/>
    </xf>
    <xf numFmtId="4" fontId="6" fillId="2" borderId="0" xfId="1" applyNumberFormat="1" applyFont="1" applyFill="1" applyAlignment="1">
      <alignment horizontal="center"/>
    </xf>
    <xf numFmtId="3" fontId="6" fillId="0" borderId="0" xfId="0" applyNumberFormat="1" applyFont="1" applyAlignment="1">
      <alignment horizontal="center" vertical="center"/>
    </xf>
    <xf numFmtId="3" fontId="6" fillId="0" borderId="0" xfId="1" applyNumberFormat="1" applyFont="1" applyFill="1" applyAlignment="1">
      <alignment horizontal="center" vertical="center"/>
    </xf>
    <xf numFmtId="164" fontId="29" fillId="0" borderId="0" xfId="1" applyNumberFormat="1" applyFont="1" applyFill="1" applyAlignment="1">
      <alignment horizontal="center"/>
    </xf>
    <xf numFmtId="0" fontId="22" fillId="5" borderId="0" xfId="0" applyFont="1" applyFill="1" applyAlignment="1">
      <alignment vertical="center"/>
    </xf>
    <xf numFmtId="0" fontId="1" fillId="5" borderId="0" xfId="0" applyFont="1" applyFill="1" applyAlignment="1">
      <alignment vertical="center"/>
    </xf>
    <xf numFmtId="0" fontId="39" fillId="0" borderId="0" xfId="0" applyFont="1"/>
    <xf numFmtId="0" fontId="20" fillId="5" borderId="2" xfId="0" applyFont="1" applyFill="1" applyBorder="1" applyAlignment="1">
      <alignment horizontal="left" vertical="center" wrapText="1"/>
    </xf>
    <xf numFmtId="0" fontId="21" fillId="5" borderId="2" xfId="0" applyFont="1" applyFill="1" applyBorder="1" applyAlignment="1">
      <alignment horizontal="left" vertical="center" wrapText="1"/>
    </xf>
    <xf numFmtId="0" fontId="21" fillId="5" borderId="0" xfId="0" applyFont="1" applyFill="1" applyAlignment="1">
      <alignment horizontal="left" vertical="center" wrapText="1"/>
    </xf>
    <xf numFmtId="0" fontId="21" fillId="5" borderId="5" xfId="0" applyFont="1" applyFill="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5" borderId="0" xfId="0" applyFont="1" applyFill="1" applyAlignment="1">
      <alignment vertical="center" wrapText="1"/>
    </xf>
    <xf numFmtId="0" fontId="20" fillId="5" borderId="0" xfId="0" applyFont="1" applyFill="1" applyAlignment="1">
      <alignment horizontal="left" vertical="center" wrapText="1"/>
    </xf>
    <xf numFmtId="0" fontId="40" fillId="2" borderId="0" xfId="0" applyFont="1" applyFill="1" applyAlignment="1">
      <alignment vertical="center"/>
    </xf>
    <xf numFmtId="0" fontId="41" fillId="2" borderId="0" xfId="0" applyFont="1" applyFill="1" applyAlignment="1">
      <alignment vertical="center"/>
    </xf>
    <xf numFmtId="0" fontId="0" fillId="0" borderId="6" xfId="0" applyBorder="1"/>
    <xf numFmtId="0" fontId="0" fillId="0" borderId="7" xfId="0" applyBorder="1"/>
    <xf numFmtId="0" fontId="20" fillId="5" borderId="8" xfId="0" applyFont="1" applyFill="1" applyBorder="1" applyAlignment="1">
      <alignment horizontal="left" vertical="center" wrapText="1"/>
    </xf>
    <xf numFmtId="0" fontId="21" fillId="5" borderId="8"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1" fillId="5" borderId="9" xfId="0" applyFont="1" applyFill="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Alignment="1">
      <alignment horizontal="left" vertical="center" wrapText="1"/>
    </xf>
    <xf numFmtId="0" fontId="21" fillId="5" borderId="10" xfId="0" applyFont="1" applyFill="1" applyBorder="1" applyAlignment="1">
      <alignment horizontal="left" vertical="center" wrapText="1"/>
    </xf>
    <xf numFmtId="3" fontId="6" fillId="2" borderId="0" xfId="1" applyNumberFormat="1" applyFont="1" applyFill="1" applyBorder="1" applyAlignment="1">
      <alignment horizontal="center"/>
    </xf>
    <xf numFmtId="165" fontId="6" fillId="2" borderId="0" xfId="1" applyNumberFormat="1" applyFont="1" applyFill="1" applyBorder="1" applyAlignment="1">
      <alignment horizontal="center"/>
    </xf>
    <xf numFmtId="165" fontId="6" fillId="2" borderId="0" xfId="1" applyNumberFormat="1" applyFont="1" applyFill="1" applyBorder="1" applyAlignment="1">
      <alignment horizontal="center" vertical="center"/>
    </xf>
    <xf numFmtId="165" fontId="6" fillId="2" borderId="0" xfId="1" applyNumberFormat="1" applyFont="1" applyFill="1" applyBorder="1" applyAlignment="1">
      <alignment horizontal="center" vertical="top"/>
    </xf>
    <xf numFmtId="3" fontId="6" fillId="2" borderId="0" xfId="1" applyNumberFormat="1" applyFont="1" applyFill="1" applyBorder="1" applyAlignment="1">
      <alignment horizontal="center" vertical="center"/>
    </xf>
    <xf numFmtId="0" fontId="6" fillId="2" borderId="0" xfId="0" applyFont="1" applyFill="1" applyAlignment="1">
      <alignment wrapText="1"/>
    </xf>
    <xf numFmtId="165" fontId="0" fillId="2" borderId="0" xfId="0" applyNumberFormat="1" applyFill="1"/>
    <xf numFmtId="165" fontId="0" fillId="6" borderId="0" xfId="0" applyNumberFormat="1" applyFill="1"/>
    <xf numFmtId="0" fontId="0" fillId="6" borderId="0" xfId="0" applyFill="1"/>
    <xf numFmtId="0" fontId="0" fillId="7" borderId="0" xfId="0" applyFill="1"/>
    <xf numFmtId="0" fontId="6" fillId="7" borderId="0" xfId="0" applyFont="1" applyFill="1"/>
    <xf numFmtId="3" fontId="6" fillId="7" borderId="0" xfId="1" applyNumberFormat="1" applyFont="1" applyFill="1" applyBorder="1" applyAlignment="1">
      <alignment horizontal="center" vertical="center"/>
    </xf>
    <xf numFmtId="165" fontId="6" fillId="7" borderId="0" xfId="1" applyNumberFormat="1" applyFont="1" applyFill="1" applyBorder="1" applyAlignment="1">
      <alignment horizontal="center" vertical="center"/>
    </xf>
    <xf numFmtId="3" fontId="6" fillId="7" borderId="0" xfId="1" applyNumberFormat="1" applyFont="1" applyFill="1" applyBorder="1" applyAlignment="1">
      <alignment horizontal="center"/>
    </xf>
    <xf numFmtId="165" fontId="6" fillId="7" borderId="0" xfId="0" applyNumberFormat="1" applyFont="1" applyFill="1" applyAlignment="1">
      <alignment horizontal="center"/>
    </xf>
    <xf numFmtId="3" fontId="6" fillId="7" borderId="0" xfId="0" applyNumberFormat="1" applyFont="1" applyFill="1" applyAlignment="1">
      <alignment horizontal="center" vertical="center"/>
    </xf>
    <xf numFmtId="165" fontId="6" fillId="7" borderId="0" xfId="0" applyNumberFormat="1" applyFont="1" applyFill="1" applyAlignment="1">
      <alignment horizontal="center" vertical="center"/>
    </xf>
    <xf numFmtId="0" fontId="6" fillId="7" borderId="0" xfId="0" applyFont="1" applyFill="1" applyAlignment="1">
      <alignment horizontal="left"/>
    </xf>
    <xf numFmtId="0" fontId="0" fillId="6" borderId="0" xfId="0" applyFill="1" applyAlignment="1">
      <alignment horizontal="left"/>
    </xf>
    <xf numFmtId="165" fontId="6" fillId="7" borderId="0" xfId="1" applyNumberFormat="1" applyFont="1" applyFill="1" applyBorder="1" applyAlignment="1">
      <alignment horizontal="center"/>
    </xf>
    <xf numFmtId="164" fontId="0" fillId="6" borderId="0" xfId="1" applyNumberFormat="1" applyFont="1" applyFill="1" applyBorder="1"/>
    <xf numFmtId="164" fontId="0" fillId="6" borderId="0" xfId="0" applyNumberFormat="1" applyFill="1"/>
    <xf numFmtId="167" fontId="0" fillId="6" borderId="0" xfId="1" applyNumberFormat="1" applyFont="1" applyFill="1" applyBorder="1"/>
    <xf numFmtId="9" fontId="0" fillId="6" borderId="0" xfId="1" applyFont="1" applyFill="1" applyBorder="1"/>
    <xf numFmtId="0" fontId="6" fillId="7" borderId="0" xfId="0" applyFont="1" applyFill="1" applyAlignment="1">
      <alignment wrapText="1"/>
    </xf>
    <xf numFmtId="0" fontId="6" fillId="2" borderId="0" xfId="0" applyFont="1" applyFill="1" applyAlignment="1">
      <alignment vertical="center" wrapText="1"/>
    </xf>
    <xf numFmtId="0" fontId="6" fillId="2" borderId="0" xfId="0" applyFont="1" applyFill="1" applyAlignment="1">
      <alignment horizontal="center" vertical="center"/>
    </xf>
    <xf numFmtId="0" fontId="6" fillId="2" borderId="0" xfId="0" applyFont="1" applyFill="1" applyAlignment="1">
      <alignment horizontal="left" wrapText="1"/>
    </xf>
    <xf numFmtId="167" fontId="7" fillId="2" borderId="0" xfId="0" applyNumberFormat="1" applyFont="1" applyFill="1" applyAlignment="1">
      <alignment horizontal="center"/>
    </xf>
    <xf numFmtId="167" fontId="0" fillId="0" borderId="0" xfId="0" applyNumberFormat="1"/>
    <xf numFmtId="2" fontId="0" fillId="0" borderId="0" xfId="1" applyNumberFormat="1" applyFont="1"/>
    <xf numFmtId="168" fontId="0" fillId="0" borderId="0" xfId="0" applyNumberFormat="1"/>
    <xf numFmtId="169" fontId="0" fillId="6" borderId="0" xfId="0" applyNumberFormat="1" applyFill="1"/>
    <xf numFmtId="0" fontId="19" fillId="2" borderId="11" xfId="0" applyFont="1" applyFill="1" applyBorder="1" applyAlignment="1">
      <alignment vertical="top" wrapText="1"/>
    </xf>
    <xf numFmtId="0" fontId="19" fillId="2" borderId="11" xfId="0" applyFont="1" applyFill="1" applyBorder="1" applyAlignment="1">
      <alignment horizontal="justify" vertical="top" wrapText="1"/>
    </xf>
    <xf numFmtId="0" fontId="21" fillId="8" borderId="2" xfId="0" applyFont="1" applyFill="1" applyBorder="1" applyAlignment="1">
      <alignment horizontal="left" vertical="center" wrapText="1"/>
    </xf>
    <xf numFmtId="0" fontId="20" fillId="8" borderId="8" xfId="0" applyFont="1" applyFill="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Alignment="1">
      <alignment horizontal="left" vertical="center" wrapText="1"/>
    </xf>
    <xf numFmtId="0" fontId="20" fillId="0" borderId="5" xfId="0" applyFont="1" applyBorder="1" applyAlignment="1">
      <alignment horizontal="left" vertical="center" wrapText="1"/>
    </xf>
    <xf numFmtId="0" fontId="39" fillId="0" borderId="0" xfId="0" applyFont="1" applyAlignment="1"/>
    <xf numFmtId="0" fontId="20" fillId="5" borderId="0" xfId="0" applyFont="1" applyFill="1" applyAlignment="1">
      <alignment vertical="center" wrapText="1"/>
    </xf>
    <xf numFmtId="0" fontId="6" fillId="2" borderId="0" xfId="0" applyFont="1" applyFill="1" applyAlignment="1">
      <alignment horizontal="left" vertical="center" wrapText="1"/>
    </xf>
    <xf numFmtId="0" fontId="20" fillId="5" borderId="4"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5" borderId="0" xfId="0" applyFont="1" applyFill="1" applyAlignment="1">
      <alignment horizontal="left" vertical="center" wrapText="1"/>
    </xf>
    <xf numFmtId="15" fontId="28" fillId="3" borderId="0" xfId="0" applyNumberFormat="1" applyFont="1" applyFill="1" applyAlignment="1">
      <alignment horizontal="center" vertical="center"/>
    </xf>
    <xf numFmtId="0" fontId="28" fillId="3" borderId="0" xfId="0" applyFont="1" applyFill="1" applyAlignment="1">
      <alignment horizontal="center" vertical="center"/>
    </xf>
    <xf numFmtId="0" fontId="6" fillId="2" borderId="0" xfId="0" applyFont="1" applyFill="1" applyAlignment="1">
      <alignment horizontal="left" vertical="top" wrapText="1"/>
    </xf>
    <xf numFmtId="0" fontId="0" fillId="0" borderId="0" xfId="0" applyAlignment="1">
      <alignment horizontal="center"/>
    </xf>
    <xf numFmtId="0" fontId="6" fillId="2" borderId="0" xfId="0" applyFont="1" applyFill="1" applyAlignment="1">
      <alignment horizontal="left" wrapText="1"/>
    </xf>
  </cellXfs>
  <cellStyles count="4">
    <cellStyle name="Hyperlink" xfId="2" builtinId="8"/>
    <cellStyle name="Normal" xfId="0" builtinId="0"/>
    <cellStyle name="Normal 2" xfId="3" xr:uid="{3BCB2EDC-3D0B-4269-A93E-3E7CAC04764F}"/>
    <cellStyle name="Percent" xfId="1" builtinId="5"/>
  </cellStyles>
  <dxfs count="110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18</xdr:col>
      <xdr:colOff>66675</xdr:colOff>
      <xdr:row>0</xdr:row>
      <xdr:rowOff>116915</xdr:rowOff>
    </xdr:from>
    <xdr:to>
      <xdr:col>22</xdr:col>
      <xdr:colOff>202266</xdr:colOff>
      <xdr:row>1</xdr:row>
      <xdr:rowOff>95064</xdr:rowOff>
    </xdr:to>
    <xdr:pic>
      <xdr:nvPicPr>
        <xdr:cNvPr id="5" name="Picture 2">
          <a:extLst>
            <a:ext uri="{FF2B5EF4-FFF2-40B4-BE49-F238E27FC236}">
              <a16:creationId xmlns:a16="http://schemas.microsoft.com/office/drawing/2014/main" id="{173B7433-CA3E-4A7A-9900-12C2D3AE74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44350" y="116915"/>
          <a:ext cx="2316816" cy="692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504825</xdr:colOff>
      <xdr:row>0</xdr:row>
      <xdr:rowOff>66675</xdr:rowOff>
    </xdr:from>
    <xdr:to>
      <xdr:col>19</xdr:col>
      <xdr:colOff>449916</xdr:colOff>
      <xdr:row>1</xdr:row>
      <xdr:rowOff>63874</xdr:rowOff>
    </xdr:to>
    <xdr:pic>
      <xdr:nvPicPr>
        <xdr:cNvPr id="3" name="Picture 2">
          <a:extLst>
            <a:ext uri="{FF2B5EF4-FFF2-40B4-BE49-F238E27FC236}">
              <a16:creationId xmlns:a16="http://schemas.microsoft.com/office/drawing/2014/main" id="{647DBD93-A3E8-41D6-957F-8E4AA66460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00" y="66675"/>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0</xdr:colOff>
      <xdr:row>0</xdr:row>
      <xdr:rowOff>485775</xdr:rowOff>
    </xdr:from>
    <xdr:to>
      <xdr:col>28</xdr:col>
      <xdr:colOff>285750</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4EAF6370-ABD5-4980-ADE4-0DA40F2E69B6}"/>
            </a:ext>
            <a:ext uri="{147F2762-F138-4A5C-976F-8EAC2B608ADB}">
              <a16:predDERef xmlns:a16="http://schemas.microsoft.com/office/drawing/2014/main" pred="{647DBD93-A3E8-41D6-957F-8E4AA66460E5}"/>
            </a:ext>
          </a:extLst>
        </xdr:cNvPr>
        <xdr:cNvSpPr/>
      </xdr:nvSpPr>
      <xdr:spPr>
        <a:xfrm>
          <a:off x="16935450" y="48577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381000</xdr:colOff>
      <xdr:row>0</xdr:row>
      <xdr:rowOff>57150</xdr:rowOff>
    </xdr:from>
    <xdr:to>
      <xdr:col>19</xdr:col>
      <xdr:colOff>326091</xdr:colOff>
      <xdr:row>1</xdr:row>
      <xdr:rowOff>54349</xdr:rowOff>
    </xdr:to>
    <xdr:pic>
      <xdr:nvPicPr>
        <xdr:cNvPr id="3" name="Picture 2">
          <a:extLst>
            <a:ext uri="{FF2B5EF4-FFF2-40B4-BE49-F238E27FC236}">
              <a16:creationId xmlns:a16="http://schemas.microsoft.com/office/drawing/2014/main" id="{FD3C0AC9-93E2-4BEF-8048-7D2424202D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06150" y="57150"/>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66675</xdr:colOff>
      <xdr:row>0</xdr:row>
      <xdr:rowOff>495300</xdr:rowOff>
    </xdr:from>
    <xdr:to>
      <xdr:col>28</xdr:col>
      <xdr:colOff>352425</xdr:colOff>
      <xdr:row>2</xdr:row>
      <xdr:rowOff>161925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819E1400-7112-4B4A-8107-20AFF594A7E8}"/>
            </a:ext>
            <a:ext uri="{147F2762-F138-4A5C-976F-8EAC2B608ADB}">
              <a16:predDERef xmlns:a16="http://schemas.microsoft.com/office/drawing/2014/main" pred="{FD3C0AC9-93E2-4BEF-8048-7D2424202D73}"/>
            </a:ext>
          </a:extLst>
        </xdr:cNvPr>
        <xdr:cNvSpPr/>
      </xdr:nvSpPr>
      <xdr:spPr>
        <a:xfrm>
          <a:off x="17002125" y="49530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15</xdr:col>
      <xdr:colOff>504825</xdr:colOff>
      <xdr:row>0</xdr:row>
      <xdr:rowOff>0</xdr:rowOff>
    </xdr:from>
    <xdr:to>
      <xdr:col>19</xdr:col>
      <xdr:colOff>446741</xdr:colOff>
      <xdr:row>0</xdr:row>
      <xdr:rowOff>702049</xdr:rowOff>
    </xdr:to>
    <xdr:pic>
      <xdr:nvPicPr>
        <xdr:cNvPr id="4" name="Picture 2">
          <a:extLst>
            <a:ext uri="{FF2B5EF4-FFF2-40B4-BE49-F238E27FC236}">
              <a16:creationId xmlns:a16="http://schemas.microsoft.com/office/drawing/2014/main" id="{E57004A1-0E6E-4949-A78E-BC12D1318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9975" y="0"/>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38100</xdr:colOff>
      <xdr:row>0</xdr:row>
      <xdr:rowOff>381000</xdr:rowOff>
    </xdr:from>
    <xdr:to>
      <xdr:col>28</xdr:col>
      <xdr:colOff>323850</xdr:colOff>
      <xdr:row>2</xdr:row>
      <xdr:rowOff>47625</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12FEE488-A9C7-472F-88A6-E2F9253DCCBD}"/>
            </a:ext>
            <a:ext uri="{147F2762-F138-4A5C-976F-8EAC2B608ADB}">
              <a16:predDERef xmlns:a16="http://schemas.microsoft.com/office/drawing/2014/main" pred="{E57004A1-0E6E-4949-A78E-BC12D1318468}"/>
            </a:ext>
          </a:extLst>
        </xdr:cNvPr>
        <xdr:cNvSpPr/>
      </xdr:nvSpPr>
      <xdr:spPr>
        <a:xfrm>
          <a:off x="16973550" y="38100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0</xdr:colOff>
      <xdr:row>0</xdr:row>
      <xdr:rowOff>66675</xdr:rowOff>
    </xdr:from>
    <xdr:to>
      <xdr:col>19</xdr:col>
      <xdr:colOff>459441</xdr:colOff>
      <xdr:row>1</xdr:row>
      <xdr:rowOff>67049</xdr:rowOff>
    </xdr:to>
    <xdr:pic>
      <xdr:nvPicPr>
        <xdr:cNvPr id="3" name="Picture 2">
          <a:extLst>
            <a:ext uri="{FF2B5EF4-FFF2-40B4-BE49-F238E27FC236}">
              <a16:creationId xmlns:a16="http://schemas.microsoft.com/office/drawing/2014/main" id="{C29BE05D-19DF-43C8-8C88-067F5E7385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9525" y="66675"/>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47625</xdr:colOff>
      <xdr:row>0</xdr:row>
      <xdr:rowOff>438150</xdr:rowOff>
    </xdr:from>
    <xdr:to>
      <xdr:col>28</xdr:col>
      <xdr:colOff>333375</xdr:colOff>
      <xdr:row>2</xdr:row>
      <xdr:rowOff>104775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6CA569BF-8B06-4C56-A752-348612991C46}"/>
            </a:ext>
            <a:ext uri="{147F2762-F138-4A5C-976F-8EAC2B608ADB}">
              <a16:predDERef xmlns:a16="http://schemas.microsoft.com/office/drawing/2014/main" pred="{C29BE05D-19DF-43C8-8C88-067F5E7385BD}"/>
            </a:ext>
          </a:extLst>
        </xdr:cNvPr>
        <xdr:cNvSpPr/>
      </xdr:nvSpPr>
      <xdr:spPr>
        <a:xfrm>
          <a:off x="16983075" y="43815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47625</xdr:colOff>
      <xdr:row>0</xdr:row>
      <xdr:rowOff>47625</xdr:rowOff>
    </xdr:from>
    <xdr:to>
      <xdr:col>19</xdr:col>
      <xdr:colOff>507066</xdr:colOff>
      <xdr:row>1</xdr:row>
      <xdr:rowOff>44824</xdr:rowOff>
    </xdr:to>
    <xdr:pic>
      <xdr:nvPicPr>
        <xdr:cNvPr id="3" name="Picture 2">
          <a:extLst>
            <a:ext uri="{FF2B5EF4-FFF2-40B4-BE49-F238E27FC236}">
              <a16:creationId xmlns:a16="http://schemas.microsoft.com/office/drawing/2014/main" id="{95F6F35B-B1C1-4249-8C42-482D2C7E1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7150" y="47625"/>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76200</xdr:colOff>
      <xdr:row>0</xdr:row>
      <xdr:rowOff>466725</xdr:rowOff>
    </xdr:from>
    <xdr:to>
      <xdr:col>28</xdr:col>
      <xdr:colOff>361950</xdr:colOff>
      <xdr:row>2</xdr:row>
      <xdr:rowOff>133350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F4779187-CBE4-46EF-8E76-C4A26BAF0A2A}"/>
            </a:ext>
            <a:ext uri="{147F2762-F138-4A5C-976F-8EAC2B608ADB}">
              <a16:predDERef xmlns:a16="http://schemas.microsoft.com/office/drawing/2014/main" pred="{95F6F35B-B1C1-4249-8C42-482D2C7E14CB}"/>
            </a:ext>
          </a:extLst>
        </xdr:cNvPr>
        <xdr:cNvSpPr/>
      </xdr:nvSpPr>
      <xdr:spPr>
        <a:xfrm>
          <a:off x="17011650" y="46672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476250</xdr:colOff>
      <xdr:row>0</xdr:row>
      <xdr:rowOff>85725</xdr:rowOff>
    </xdr:from>
    <xdr:to>
      <xdr:col>19</xdr:col>
      <xdr:colOff>421341</xdr:colOff>
      <xdr:row>1</xdr:row>
      <xdr:rowOff>82924</xdr:rowOff>
    </xdr:to>
    <xdr:pic>
      <xdr:nvPicPr>
        <xdr:cNvPr id="3" name="Picture 2">
          <a:extLst>
            <a:ext uri="{FF2B5EF4-FFF2-40B4-BE49-F238E27FC236}">
              <a16:creationId xmlns:a16="http://schemas.microsoft.com/office/drawing/2014/main" id="{05026BC9-E3C8-42D5-95D1-A1E83B2AC3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01425" y="85725"/>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0</xdr:colOff>
      <xdr:row>0</xdr:row>
      <xdr:rowOff>438150</xdr:rowOff>
    </xdr:from>
    <xdr:to>
      <xdr:col>28</xdr:col>
      <xdr:colOff>285750</xdr:colOff>
      <xdr:row>2</xdr:row>
      <xdr:rowOff>104775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B9FFBB40-F34A-4357-9059-9B18718E8964}"/>
            </a:ext>
            <a:ext uri="{147F2762-F138-4A5C-976F-8EAC2B608ADB}">
              <a16:predDERef xmlns:a16="http://schemas.microsoft.com/office/drawing/2014/main" pred="{05026BC9-E3C8-42D5-95D1-A1E83B2AC3BA}"/>
            </a:ext>
          </a:extLst>
        </xdr:cNvPr>
        <xdr:cNvSpPr/>
      </xdr:nvSpPr>
      <xdr:spPr>
        <a:xfrm>
          <a:off x="16935450" y="43815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495300</xdr:colOff>
      <xdr:row>0</xdr:row>
      <xdr:rowOff>114300</xdr:rowOff>
    </xdr:from>
    <xdr:to>
      <xdr:col>19</xdr:col>
      <xdr:colOff>440392</xdr:colOff>
      <xdr:row>1</xdr:row>
      <xdr:rowOff>111499</xdr:rowOff>
    </xdr:to>
    <xdr:pic>
      <xdr:nvPicPr>
        <xdr:cNvPr id="3" name="Picture 2">
          <a:extLst>
            <a:ext uri="{FF2B5EF4-FFF2-40B4-BE49-F238E27FC236}">
              <a16:creationId xmlns:a16="http://schemas.microsoft.com/office/drawing/2014/main" id="{3E562D7A-7429-4668-A495-979F8DFEA4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0475" y="114300"/>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0</xdr:colOff>
      <xdr:row>0</xdr:row>
      <xdr:rowOff>485775</xdr:rowOff>
    </xdr:from>
    <xdr:to>
      <xdr:col>28</xdr:col>
      <xdr:colOff>285750</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C67419A9-211D-4C5F-92BA-2A45A7669181}"/>
            </a:ext>
            <a:ext uri="{147F2762-F138-4A5C-976F-8EAC2B608ADB}">
              <a16:predDERef xmlns:a16="http://schemas.microsoft.com/office/drawing/2014/main" pred="{3E562D7A-7429-4668-A495-979F8DFEA4D4}"/>
            </a:ext>
          </a:extLst>
        </xdr:cNvPr>
        <xdr:cNvSpPr/>
      </xdr:nvSpPr>
      <xdr:spPr>
        <a:xfrm>
          <a:off x="16964025" y="48577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76200</xdr:colOff>
      <xdr:row>0</xdr:row>
      <xdr:rowOff>104775</xdr:rowOff>
    </xdr:from>
    <xdr:to>
      <xdr:col>19</xdr:col>
      <xdr:colOff>535641</xdr:colOff>
      <xdr:row>1</xdr:row>
      <xdr:rowOff>101974</xdr:rowOff>
    </xdr:to>
    <xdr:pic>
      <xdr:nvPicPr>
        <xdr:cNvPr id="3" name="Picture 2">
          <a:extLst>
            <a:ext uri="{FF2B5EF4-FFF2-40B4-BE49-F238E27FC236}">
              <a16:creationId xmlns:a16="http://schemas.microsoft.com/office/drawing/2014/main" id="{26BB9FC5-1342-4A20-91E1-67E5FB608A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15725" y="104775"/>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85725</xdr:colOff>
      <xdr:row>0</xdr:row>
      <xdr:rowOff>409575</xdr:rowOff>
    </xdr:from>
    <xdr:to>
      <xdr:col>28</xdr:col>
      <xdr:colOff>371475</xdr:colOff>
      <xdr:row>2</xdr:row>
      <xdr:rowOff>76200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253F5757-BB30-4BD5-99E1-2D6665FC38AC}"/>
            </a:ext>
            <a:ext uri="{147F2762-F138-4A5C-976F-8EAC2B608ADB}">
              <a16:predDERef xmlns:a16="http://schemas.microsoft.com/office/drawing/2014/main" pred="{26BB9FC5-1342-4A20-91E1-67E5FB608A65}"/>
            </a:ext>
          </a:extLst>
        </xdr:cNvPr>
        <xdr:cNvSpPr/>
      </xdr:nvSpPr>
      <xdr:spPr>
        <a:xfrm>
          <a:off x="17021175" y="40957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85725</xdr:colOff>
      <xdr:row>0</xdr:row>
      <xdr:rowOff>76200</xdr:rowOff>
    </xdr:from>
    <xdr:to>
      <xdr:col>19</xdr:col>
      <xdr:colOff>545166</xdr:colOff>
      <xdr:row>1</xdr:row>
      <xdr:rowOff>73399</xdr:rowOff>
    </xdr:to>
    <xdr:pic>
      <xdr:nvPicPr>
        <xdr:cNvPr id="3" name="Picture 2">
          <a:extLst>
            <a:ext uri="{FF2B5EF4-FFF2-40B4-BE49-F238E27FC236}">
              <a16:creationId xmlns:a16="http://schemas.microsoft.com/office/drawing/2014/main" id="{8778021F-216D-4807-B855-CB75686BC2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25250" y="76200"/>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57150</xdr:colOff>
      <xdr:row>0</xdr:row>
      <xdr:rowOff>438150</xdr:rowOff>
    </xdr:from>
    <xdr:to>
      <xdr:col>28</xdr:col>
      <xdr:colOff>342900</xdr:colOff>
      <xdr:row>2</xdr:row>
      <xdr:rowOff>104775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7FA45FD-97CB-489C-8D13-E4DA98A4524C}"/>
            </a:ext>
            <a:ext uri="{147F2762-F138-4A5C-976F-8EAC2B608ADB}">
              <a16:predDERef xmlns:a16="http://schemas.microsoft.com/office/drawing/2014/main" pred="{8778021F-216D-4807-B855-CB75686BC2F0}"/>
            </a:ext>
          </a:extLst>
        </xdr:cNvPr>
        <xdr:cNvSpPr/>
      </xdr:nvSpPr>
      <xdr:spPr>
        <a:xfrm>
          <a:off x="16992600" y="43815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95250</xdr:colOff>
      <xdr:row>0</xdr:row>
      <xdr:rowOff>38100</xdr:rowOff>
    </xdr:from>
    <xdr:to>
      <xdr:col>19</xdr:col>
      <xdr:colOff>554691</xdr:colOff>
      <xdr:row>1</xdr:row>
      <xdr:rowOff>35299</xdr:rowOff>
    </xdr:to>
    <xdr:pic>
      <xdr:nvPicPr>
        <xdr:cNvPr id="3" name="Picture 2">
          <a:extLst>
            <a:ext uri="{FF2B5EF4-FFF2-40B4-BE49-F238E27FC236}">
              <a16:creationId xmlns:a16="http://schemas.microsoft.com/office/drawing/2014/main" id="{65374003-2750-4349-ACB5-8D96270846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775" y="38100"/>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0</xdr:colOff>
      <xdr:row>0</xdr:row>
      <xdr:rowOff>447675</xdr:rowOff>
    </xdr:from>
    <xdr:to>
      <xdr:col>28</xdr:col>
      <xdr:colOff>285750</xdr:colOff>
      <xdr:row>2</xdr:row>
      <xdr:rowOff>114300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DE7D4BA6-20A2-4812-B54E-5E44D2110FCB}"/>
            </a:ext>
            <a:ext uri="{147F2762-F138-4A5C-976F-8EAC2B608ADB}">
              <a16:predDERef xmlns:a16="http://schemas.microsoft.com/office/drawing/2014/main" pred="{65374003-2750-4349-ACB5-8D9627084617}"/>
            </a:ext>
          </a:extLst>
        </xdr:cNvPr>
        <xdr:cNvSpPr/>
      </xdr:nvSpPr>
      <xdr:spPr>
        <a:xfrm>
          <a:off x="16935450" y="44767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8429625</xdr:colOff>
      <xdr:row>0</xdr:row>
      <xdr:rowOff>76200</xdr:rowOff>
    </xdr:from>
    <xdr:to>
      <xdr:col>1</xdr:col>
      <xdr:colOff>10714691</xdr:colOff>
      <xdr:row>1</xdr:row>
      <xdr:rowOff>73399</xdr:rowOff>
    </xdr:to>
    <xdr:pic>
      <xdr:nvPicPr>
        <xdr:cNvPr id="3" name="Picture 2">
          <a:extLst>
            <a:ext uri="{FF2B5EF4-FFF2-40B4-BE49-F238E27FC236}">
              <a16:creationId xmlns:a16="http://schemas.microsoft.com/office/drawing/2014/main" id="{D7649458-2BAD-46E4-8724-4EC0AB9FFE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9400" y="76200"/>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xdr:colOff>
      <xdr:row>0</xdr:row>
      <xdr:rowOff>200025</xdr:rowOff>
    </xdr:from>
    <xdr:to>
      <xdr:col>8</xdr:col>
      <xdr:colOff>314325</xdr:colOff>
      <xdr:row>1</xdr:row>
      <xdr:rowOff>57150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53CC2ED2-F38C-4E2F-BDAD-348CF0A6E92F}"/>
            </a:ext>
            <a:ext uri="{147F2762-F138-4A5C-976F-8EAC2B608ADB}">
              <a16:predDERef xmlns:a16="http://schemas.microsoft.com/office/drawing/2014/main" pred="{D7649458-2BAD-46E4-8724-4EC0AB9FFEE6}"/>
            </a:ext>
          </a:extLst>
        </xdr:cNvPr>
        <xdr:cNvSpPr/>
      </xdr:nvSpPr>
      <xdr:spPr>
        <a:xfrm>
          <a:off x="13563600" y="20002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352425</xdr:colOff>
      <xdr:row>0</xdr:row>
      <xdr:rowOff>66675</xdr:rowOff>
    </xdr:from>
    <xdr:to>
      <xdr:col>13</xdr:col>
      <xdr:colOff>59391</xdr:colOff>
      <xdr:row>1</xdr:row>
      <xdr:rowOff>67049</xdr:rowOff>
    </xdr:to>
    <xdr:pic>
      <xdr:nvPicPr>
        <xdr:cNvPr id="3" name="Picture 2">
          <a:extLst>
            <a:ext uri="{FF2B5EF4-FFF2-40B4-BE49-F238E27FC236}">
              <a16:creationId xmlns:a16="http://schemas.microsoft.com/office/drawing/2014/main" id="{74AFBC3B-CB3F-4F45-8F3A-FB99844E89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66675"/>
          <a:ext cx="23644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600075</xdr:colOff>
      <xdr:row>0</xdr:row>
      <xdr:rowOff>409575</xdr:rowOff>
    </xdr:from>
    <xdr:to>
      <xdr:col>19</xdr:col>
      <xdr:colOff>276225</xdr:colOff>
      <xdr:row>2</xdr:row>
      <xdr:rowOff>76200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205EFEE0-CE6E-4E18-85BF-27FAFF89E215}"/>
            </a:ext>
            <a:ext uri="{147F2762-F138-4A5C-976F-8EAC2B608ADB}">
              <a16:predDERef xmlns:a16="http://schemas.microsoft.com/office/drawing/2014/main" pred="{74AFBC3B-CB3F-4F45-8F3A-FB99844E8993}"/>
            </a:ext>
          </a:extLst>
        </xdr:cNvPr>
        <xdr:cNvSpPr/>
      </xdr:nvSpPr>
      <xdr:spPr>
        <a:xfrm>
          <a:off x="13677900" y="40957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819150</xdr:colOff>
      <xdr:row>0</xdr:row>
      <xdr:rowOff>85725</xdr:rowOff>
    </xdr:from>
    <xdr:to>
      <xdr:col>13</xdr:col>
      <xdr:colOff>126066</xdr:colOff>
      <xdr:row>1</xdr:row>
      <xdr:rowOff>86099</xdr:rowOff>
    </xdr:to>
    <xdr:pic>
      <xdr:nvPicPr>
        <xdr:cNvPr id="3" name="Picture 2">
          <a:extLst>
            <a:ext uri="{FF2B5EF4-FFF2-40B4-BE49-F238E27FC236}">
              <a16:creationId xmlns:a16="http://schemas.microsoft.com/office/drawing/2014/main" id="{1B3F74A6-CDD5-494E-ABF8-9C2C06D2B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0200" y="85725"/>
          <a:ext cx="2399366"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38100</xdr:colOff>
      <xdr:row>0</xdr:row>
      <xdr:rowOff>428625</xdr:rowOff>
    </xdr:from>
    <xdr:to>
      <xdr:col>19</xdr:col>
      <xdr:colOff>323850</xdr:colOff>
      <xdr:row>2</xdr:row>
      <xdr:rowOff>95250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C1592397-F06D-4500-95FC-A577EF17F7EE}"/>
            </a:ext>
            <a:ext uri="{147F2762-F138-4A5C-976F-8EAC2B608ADB}">
              <a16:predDERef xmlns:a16="http://schemas.microsoft.com/office/drawing/2014/main" pred="{1B3F74A6-CDD5-494E-ABF8-9C2C06D2B2FA}"/>
            </a:ext>
          </a:extLst>
        </xdr:cNvPr>
        <xdr:cNvSpPr/>
      </xdr:nvSpPr>
      <xdr:spPr>
        <a:xfrm>
          <a:off x="12830175" y="42862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56091</xdr:colOff>
      <xdr:row>0</xdr:row>
      <xdr:rowOff>100541</xdr:rowOff>
    </xdr:from>
    <xdr:to>
      <xdr:col>19</xdr:col>
      <xdr:colOff>502832</xdr:colOff>
      <xdr:row>1</xdr:row>
      <xdr:rowOff>93507</xdr:rowOff>
    </xdr:to>
    <xdr:pic>
      <xdr:nvPicPr>
        <xdr:cNvPr id="3" name="Picture 2">
          <a:extLst>
            <a:ext uri="{FF2B5EF4-FFF2-40B4-BE49-F238E27FC236}">
              <a16:creationId xmlns:a16="http://schemas.microsoft.com/office/drawing/2014/main" id="{7B81933F-89F5-4433-9BF1-92FA75D6D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90841" y="100541"/>
          <a:ext cx="2275541" cy="69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0</xdr:colOff>
      <xdr:row>0</xdr:row>
      <xdr:rowOff>266700</xdr:rowOff>
    </xdr:from>
    <xdr:to>
      <xdr:col>28</xdr:col>
      <xdr:colOff>285750</xdr:colOff>
      <xdr:row>1</xdr:row>
      <xdr:rowOff>123825</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D4854C9E-DDC3-46CA-85D8-A93ABF657F26}"/>
            </a:ext>
            <a:ext uri="{147F2762-F138-4A5C-976F-8EAC2B608ADB}">
              <a16:predDERef xmlns:a16="http://schemas.microsoft.com/office/drawing/2014/main" pred="{7B81933F-89F5-4433-9BF1-92FA75D6D88F}"/>
            </a:ext>
          </a:extLst>
        </xdr:cNvPr>
        <xdr:cNvSpPr/>
      </xdr:nvSpPr>
      <xdr:spPr>
        <a:xfrm>
          <a:off x="14382750" y="26670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28575</xdr:colOff>
      <xdr:row>0</xdr:row>
      <xdr:rowOff>47625</xdr:rowOff>
    </xdr:from>
    <xdr:to>
      <xdr:col>19</xdr:col>
      <xdr:colOff>488016</xdr:colOff>
      <xdr:row>1</xdr:row>
      <xdr:rowOff>44824</xdr:rowOff>
    </xdr:to>
    <xdr:pic>
      <xdr:nvPicPr>
        <xdr:cNvPr id="3" name="Picture 2">
          <a:extLst>
            <a:ext uri="{FF2B5EF4-FFF2-40B4-BE49-F238E27FC236}">
              <a16:creationId xmlns:a16="http://schemas.microsoft.com/office/drawing/2014/main" id="{65E68EF1-05C4-4A38-93C1-3C75AB671F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01450" y="47625"/>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0</xdr:colOff>
      <xdr:row>0</xdr:row>
      <xdr:rowOff>190500</xdr:rowOff>
    </xdr:from>
    <xdr:to>
      <xdr:col>28</xdr:col>
      <xdr:colOff>285750</xdr:colOff>
      <xdr:row>1</xdr:row>
      <xdr:rowOff>47625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A8B00495-322F-4525-92E9-0FC8F2320FD4}"/>
            </a:ext>
            <a:ext uri="{147F2762-F138-4A5C-976F-8EAC2B608ADB}">
              <a16:predDERef xmlns:a16="http://schemas.microsoft.com/office/drawing/2014/main" pred="{65E68EF1-05C4-4A38-93C1-3C75AB671FB4}"/>
            </a:ext>
          </a:extLst>
        </xdr:cNvPr>
        <xdr:cNvSpPr/>
      </xdr:nvSpPr>
      <xdr:spPr>
        <a:xfrm>
          <a:off x="14620875" y="19050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15</xdr:col>
      <xdr:colOff>504825</xdr:colOff>
      <xdr:row>0</xdr:row>
      <xdr:rowOff>85725</xdr:rowOff>
    </xdr:from>
    <xdr:to>
      <xdr:col>19</xdr:col>
      <xdr:colOff>449916</xdr:colOff>
      <xdr:row>1</xdr:row>
      <xdr:rowOff>82924</xdr:rowOff>
    </xdr:to>
    <xdr:pic>
      <xdr:nvPicPr>
        <xdr:cNvPr id="3" name="Picture 2">
          <a:extLst>
            <a:ext uri="{FF2B5EF4-FFF2-40B4-BE49-F238E27FC236}">
              <a16:creationId xmlns:a16="http://schemas.microsoft.com/office/drawing/2014/main" id="{78CA1204-D402-4718-9871-3CD1A37158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82400" y="85725"/>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38100</xdr:colOff>
      <xdr:row>0</xdr:row>
      <xdr:rowOff>333375</xdr:rowOff>
    </xdr:from>
    <xdr:to>
      <xdr:col>28</xdr:col>
      <xdr:colOff>323850</xdr:colOff>
      <xdr:row>2</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2A09D4C9-EB36-4809-838B-B240AB790CAC}"/>
            </a:ext>
            <a:ext uri="{147F2762-F138-4A5C-976F-8EAC2B608ADB}">
              <a16:predDERef xmlns:a16="http://schemas.microsoft.com/office/drawing/2014/main" pred="{78CA1204-D402-4718-9871-3CD1A3715892}"/>
            </a:ext>
          </a:extLst>
        </xdr:cNvPr>
        <xdr:cNvSpPr/>
      </xdr:nvSpPr>
      <xdr:spPr>
        <a:xfrm>
          <a:off x="14678025" y="33337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15</xdr:col>
      <xdr:colOff>476250</xdr:colOff>
      <xdr:row>0</xdr:row>
      <xdr:rowOff>123825</xdr:rowOff>
    </xdr:from>
    <xdr:to>
      <xdr:col>19</xdr:col>
      <xdr:colOff>421341</xdr:colOff>
      <xdr:row>1</xdr:row>
      <xdr:rowOff>124199</xdr:rowOff>
    </xdr:to>
    <xdr:pic>
      <xdr:nvPicPr>
        <xdr:cNvPr id="3" name="Picture 2">
          <a:extLst>
            <a:ext uri="{FF2B5EF4-FFF2-40B4-BE49-F238E27FC236}">
              <a16:creationId xmlns:a16="http://schemas.microsoft.com/office/drawing/2014/main" id="{59B9DDC2-AF65-4CAD-9441-FE08919F8D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06200" y="123825"/>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9525</xdr:colOff>
      <xdr:row>0</xdr:row>
      <xdr:rowOff>361950</xdr:rowOff>
    </xdr:from>
    <xdr:to>
      <xdr:col>28</xdr:col>
      <xdr:colOff>295275</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EFA5575-EF5F-4D29-B6E8-21FC2125B246}"/>
            </a:ext>
            <a:ext uri="{147F2762-F138-4A5C-976F-8EAC2B608ADB}">
              <a16:predDERef xmlns:a16="http://schemas.microsoft.com/office/drawing/2014/main" pred="{59B9DDC2-AF65-4CAD-9441-FE08919F8DC4}"/>
            </a:ext>
          </a:extLst>
        </xdr:cNvPr>
        <xdr:cNvSpPr/>
      </xdr:nvSpPr>
      <xdr:spPr>
        <a:xfrm>
          <a:off x="14601825" y="36195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15</xdr:col>
      <xdr:colOff>504825</xdr:colOff>
      <xdr:row>0</xdr:row>
      <xdr:rowOff>142875</xdr:rowOff>
    </xdr:from>
    <xdr:to>
      <xdr:col>19</xdr:col>
      <xdr:colOff>446741</xdr:colOff>
      <xdr:row>1</xdr:row>
      <xdr:rowOff>143249</xdr:rowOff>
    </xdr:to>
    <xdr:pic>
      <xdr:nvPicPr>
        <xdr:cNvPr id="3" name="Picture 2">
          <a:extLst>
            <a:ext uri="{FF2B5EF4-FFF2-40B4-BE49-F238E27FC236}">
              <a16:creationId xmlns:a16="http://schemas.microsoft.com/office/drawing/2014/main" id="{6212B52E-9DD2-416E-9868-0BF3F5A041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1000" y="142875"/>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0</xdr:colOff>
      <xdr:row>0</xdr:row>
      <xdr:rowOff>352425</xdr:rowOff>
    </xdr:from>
    <xdr:to>
      <xdr:col>28</xdr:col>
      <xdr:colOff>285750</xdr:colOff>
      <xdr:row>2</xdr:row>
      <xdr:rowOff>19050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5EDB6F77-1F21-4CC7-80B3-465A312C4376}"/>
            </a:ext>
            <a:ext uri="{147F2762-F138-4A5C-976F-8EAC2B608ADB}">
              <a16:predDERef xmlns:a16="http://schemas.microsoft.com/office/drawing/2014/main" pred="{6212B52E-9DD2-416E-9868-0BF3F5A041A3}"/>
            </a:ext>
          </a:extLst>
        </xdr:cNvPr>
        <xdr:cNvSpPr/>
      </xdr:nvSpPr>
      <xdr:spPr>
        <a:xfrm>
          <a:off x="14868525" y="35242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15</xdr:col>
      <xdr:colOff>447675</xdr:colOff>
      <xdr:row>0</xdr:row>
      <xdr:rowOff>76200</xdr:rowOff>
    </xdr:from>
    <xdr:to>
      <xdr:col>19</xdr:col>
      <xdr:colOff>392766</xdr:colOff>
      <xdr:row>1</xdr:row>
      <xdr:rowOff>73399</xdr:rowOff>
    </xdr:to>
    <xdr:pic>
      <xdr:nvPicPr>
        <xdr:cNvPr id="3" name="Picture 2">
          <a:extLst>
            <a:ext uri="{FF2B5EF4-FFF2-40B4-BE49-F238E27FC236}">
              <a16:creationId xmlns:a16="http://schemas.microsoft.com/office/drawing/2014/main" id="{73C68F14-FDB1-4392-9699-719721A4F8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53850" y="76200"/>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9525</xdr:colOff>
      <xdr:row>0</xdr:row>
      <xdr:rowOff>400050</xdr:rowOff>
    </xdr:from>
    <xdr:to>
      <xdr:col>28</xdr:col>
      <xdr:colOff>295275</xdr:colOff>
      <xdr:row>2</xdr:row>
      <xdr:rowOff>66675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2F568B44-B08F-4672-8C0C-53E19B758A61}"/>
            </a:ext>
            <a:ext uri="{147F2762-F138-4A5C-976F-8EAC2B608ADB}">
              <a16:predDERef xmlns:a16="http://schemas.microsoft.com/office/drawing/2014/main" pred="{73C68F14-FDB1-4392-9699-719721A4F8D9}"/>
            </a:ext>
          </a:extLst>
        </xdr:cNvPr>
        <xdr:cNvSpPr/>
      </xdr:nvSpPr>
      <xdr:spPr>
        <a:xfrm>
          <a:off x="14878050" y="40005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15</xdr:col>
      <xdr:colOff>485775</xdr:colOff>
      <xdr:row>0</xdr:row>
      <xdr:rowOff>104775</xdr:rowOff>
    </xdr:from>
    <xdr:to>
      <xdr:col>19</xdr:col>
      <xdr:colOff>430866</xdr:colOff>
      <xdr:row>1</xdr:row>
      <xdr:rowOff>101974</xdr:rowOff>
    </xdr:to>
    <xdr:pic>
      <xdr:nvPicPr>
        <xdr:cNvPr id="3" name="Picture 2">
          <a:extLst>
            <a:ext uri="{FF2B5EF4-FFF2-40B4-BE49-F238E27FC236}">
              <a16:creationId xmlns:a16="http://schemas.microsoft.com/office/drawing/2014/main" id="{E900D42B-8A9A-4575-B01C-3607B575D8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91950" y="104775"/>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0</xdr:colOff>
      <xdr:row>0</xdr:row>
      <xdr:rowOff>419100</xdr:rowOff>
    </xdr:from>
    <xdr:to>
      <xdr:col>28</xdr:col>
      <xdr:colOff>285750</xdr:colOff>
      <xdr:row>2</xdr:row>
      <xdr:rowOff>85725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C059FCAA-1CBF-4F35-AFBF-3495C78D9F87}"/>
            </a:ext>
            <a:ext uri="{147F2762-F138-4A5C-976F-8EAC2B608ADB}">
              <a16:predDERef xmlns:a16="http://schemas.microsoft.com/office/drawing/2014/main" pred="{E900D42B-8A9A-4575-B01C-3607B575D8E6}"/>
            </a:ext>
          </a:extLst>
        </xdr:cNvPr>
        <xdr:cNvSpPr/>
      </xdr:nvSpPr>
      <xdr:spPr>
        <a:xfrm>
          <a:off x="14868525" y="41910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76200</xdr:colOff>
      <xdr:row>0</xdr:row>
      <xdr:rowOff>85725</xdr:rowOff>
    </xdr:from>
    <xdr:to>
      <xdr:col>19</xdr:col>
      <xdr:colOff>535641</xdr:colOff>
      <xdr:row>1</xdr:row>
      <xdr:rowOff>82924</xdr:rowOff>
    </xdr:to>
    <xdr:pic>
      <xdr:nvPicPr>
        <xdr:cNvPr id="3" name="Picture 2">
          <a:extLst>
            <a:ext uri="{FF2B5EF4-FFF2-40B4-BE49-F238E27FC236}">
              <a16:creationId xmlns:a16="http://schemas.microsoft.com/office/drawing/2014/main" id="{03810CB6-F682-4CCC-BD6D-87C610386D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10975" y="85725"/>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28575</xdr:colOff>
      <xdr:row>0</xdr:row>
      <xdr:rowOff>361950</xdr:rowOff>
    </xdr:from>
    <xdr:to>
      <xdr:col>28</xdr:col>
      <xdr:colOff>314325</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50BAD4D2-AB40-493D-9915-F8908F76E015}"/>
            </a:ext>
            <a:ext uri="{147F2762-F138-4A5C-976F-8EAC2B608ADB}">
              <a16:predDERef xmlns:a16="http://schemas.microsoft.com/office/drawing/2014/main" pred="{03810CB6-F682-4CCC-BD6D-87C610386DCE}"/>
            </a:ext>
          </a:extLst>
        </xdr:cNvPr>
        <xdr:cNvSpPr/>
      </xdr:nvSpPr>
      <xdr:spPr>
        <a:xfrm>
          <a:off x="14611350" y="36195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8343900</xdr:colOff>
      <xdr:row>0</xdr:row>
      <xdr:rowOff>85725</xdr:rowOff>
    </xdr:from>
    <xdr:to>
      <xdr:col>1</xdr:col>
      <xdr:colOff>10632141</xdr:colOff>
      <xdr:row>1</xdr:row>
      <xdr:rowOff>82924</xdr:rowOff>
    </xdr:to>
    <xdr:pic>
      <xdr:nvPicPr>
        <xdr:cNvPr id="3" name="Picture 2">
          <a:extLst>
            <a:ext uri="{FF2B5EF4-FFF2-40B4-BE49-F238E27FC236}">
              <a16:creationId xmlns:a16="http://schemas.microsoft.com/office/drawing/2014/main" id="{8A27DFAC-375A-45E4-87E5-E7CA9FC9E3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53675" y="85725"/>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66675</xdr:colOff>
      <xdr:row>0</xdr:row>
      <xdr:rowOff>257175</xdr:rowOff>
    </xdr:from>
    <xdr:to>
      <xdr:col>8</xdr:col>
      <xdr:colOff>352425</xdr:colOff>
      <xdr:row>1</xdr:row>
      <xdr:rowOff>114300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F062DEC1-8018-403C-9F4F-A02DB0CDBD0D}"/>
            </a:ext>
            <a:ext uri="{147F2762-F138-4A5C-976F-8EAC2B608ADB}">
              <a16:predDERef xmlns:a16="http://schemas.microsoft.com/office/drawing/2014/main" pred="{8A27DFAC-375A-45E4-87E5-E7CA9FC9E355}"/>
            </a:ext>
          </a:extLst>
        </xdr:cNvPr>
        <xdr:cNvSpPr/>
      </xdr:nvSpPr>
      <xdr:spPr>
        <a:xfrm>
          <a:off x="13601700" y="25717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15</xdr:col>
      <xdr:colOff>381000</xdr:colOff>
      <xdr:row>0</xdr:row>
      <xdr:rowOff>114300</xdr:rowOff>
    </xdr:from>
    <xdr:to>
      <xdr:col>19</xdr:col>
      <xdr:colOff>402291</xdr:colOff>
      <xdr:row>1</xdr:row>
      <xdr:rowOff>111499</xdr:rowOff>
    </xdr:to>
    <xdr:pic>
      <xdr:nvPicPr>
        <xdr:cNvPr id="3" name="Picture 2">
          <a:extLst>
            <a:ext uri="{FF2B5EF4-FFF2-40B4-BE49-F238E27FC236}">
              <a16:creationId xmlns:a16="http://schemas.microsoft.com/office/drawing/2014/main" id="{510E11CE-05EA-4553-93FA-98B2E4B2E9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9525" y="114300"/>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0</xdr:colOff>
      <xdr:row>0</xdr:row>
      <xdr:rowOff>533400</xdr:rowOff>
    </xdr:from>
    <xdr:to>
      <xdr:col>28</xdr:col>
      <xdr:colOff>285750</xdr:colOff>
      <xdr:row>3</xdr:row>
      <xdr:rowOff>9525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79BE879D-A927-40D0-989E-264FFE0161C9}"/>
            </a:ext>
            <a:ext uri="{147F2762-F138-4A5C-976F-8EAC2B608ADB}">
              <a16:predDERef xmlns:a16="http://schemas.microsoft.com/office/drawing/2014/main" pred="{510E11CE-05EA-4553-93FA-98B2E4B2E972}"/>
            </a:ext>
          </a:extLst>
        </xdr:cNvPr>
        <xdr:cNvSpPr/>
      </xdr:nvSpPr>
      <xdr:spPr>
        <a:xfrm>
          <a:off x="14544675" y="53340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85725</xdr:colOff>
      <xdr:row>0</xdr:row>
      <xdr:rowOff>95250</xdr:rowOff>
    </xdr:from>
    <xdr:to>
      <xdr:col>19</xdr:col>
      <xdr:colOff>541991</xdr:colOff>
      <xdr:row>1</xdr:row>
      <xdr:rowOff>92449</xdr:rowOff>
    </xdr:to>
    <xdr:pic>
      <xdr:nvPicPr>
        <xdr:cNvPr id="3" name="Picture 2">
          <a:extLst>
            <a:ext uri="{FF2B5EF4-FFF2-40B4-BE49-F238E27FC236}">
              <a16:creationId xmlns:a16="http://schemas.microsoft.com/office/drawing/2014/main" id="{A7A0AA09-8935-4E79-8555-CFE9976EF9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39550" y="95250"/>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0</xdr:colOff>
      <xdr:row>0</xdr:row>
      <xdr:rowOff>428625</xdr:rowOff>
    </xdr:from>
    <xdr:to>
      <xdr:col>28</xdr:col>
      <xdr:colOff>285750</xdr:colOff>
      <xdr:row>2</xdr:row>
      <xdr:rowOff>95250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75B46DC7-73FF-4AA5-B87A-E26B1A875E81}"/>
            </a:ext>
            <a:ext uri="{147F2762-F138-4A5C-976F-8EAC2B608ADB}">
              <a16:predDERef xmlns:a16="http://schemas.microsoft.com/office/drawing/2014/main" pred="{A7A0AA09-8935-4E79-8555-CFE9976EF911}"/>
            </a:ext>
          </a:extLst>
        </xdr:cNvPr>
        <xdr:cNvSpPr/>
      </xdr:nvSpPr>
      <xdr:spPr>
        <a:xfrm>
          <a:off x="14630400" y="42862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16</xdr:col>
      <xdr:colOff>9525</xdr:colOff>
      <xdr:row>0</xdr:row>
      <xdr:rowOff>114300</xdr:rowOff>
    </xdr:from>
    <xdr:to>
      <xdr:col>19</xdr:col>
      <xdr:colOff>465791</xdr:colOff>
      <xdr:row>1</xdr:row>
      <xdr:rowOff>111499</xdr:rowOff>
    </xdr:to>
    <xdr:pic>
      <xdr:nvPicPr>
        <xdr:cNvPr id="3" name="Picture 2">
          <a:extLst>
            <a:ext uri="{FF2B5EF4-FFF2-40B4-BE49-F238E27FC236}">
              <a16:creationId xmlns:a16="http://schemas.microsoft.com/office/drawing/2014/main" id="{56AACB43-F381-4165-B61B-5763D20DBE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82400" y="114300"/>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19050</xdr:colOff>
      <xdr:row>0</xdr:row>
      <xdr:rowOff>304800</xdr:rowOff>
    </xdr:from>
    <xdr:to>
      <xdr:col>28</xdr:col>
      <xdr:colOff>304800</xdr:colOff>
      <xdr:row>1</xdr:row>
      <xdr:rowOff>161925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8FAC7C53-432B-47D6-A190-441E3F616D69}"/>
            </a:ext>
            <a:ext uri="{147F2762-F138-4A5C-976F-8EAC2B608ADB}">
              <a16:predDERef xmlns:a16="http://schemas.microsoft.com/office/drawing/2014/main" pred="{56AACB43-F381-4165-B61B-5763D20DBEB4}"/>
            </a:ext>
          </a:extLst>
        </xdr:cNvPr>
        <xdr:cNvSpPr/>
      </xdr:nvSpPr>
      <xdr:spPr>
        <a:xfrm>
          <a:off x="14639925" y="30480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16</xdr:col>
      <xdr:colOff>47625</xdr:colOff>
      <xdr:row>0</xdr:row>
      <xdr:rowOff>85725</xdr:rowOff>
    </xdr:from>
    <xdr:to>
      <xdr:col>19</xdr:col>
      <xdr:colOff>507066</xdr:colOff>
      <xdr:row>1</xdr:row>
      <xdr:rowOff>82924</xdr:rowOff>
    </xdr:to>
    <xdr:pic>
      <xdr:nvPicPr>
        <xdr:cNvPr id="3" name="Picture 2">
          <a:extLst>
            <a:ext uri="{FF2B5EF4-FFF2-40B4-BE49-F238E27FC236}">
              <a16:creationId xmlns:a16="http://schemas.microsoft.com/office/drawing/2014/main" id="{B6CE3F05-5252-4594-9EF7-8038C86CF3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4300" y="85725"/>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19050</xdr:colOff>
      <xdr:row>0</xdr:row>
      <xdr:rowOff>361950</xdr:rowOff>
    </xdr:from>
    <xdr:to>
      <xdr:col>28</xdr:col>
      <xdr:colOff>304800</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ECAAD85B-2B33-464B-8D11-387B69113181}"/>
            </a:ext>
            <a:ext uri="{147F2762-F138-4A5C-976F-8EAC2B608ADB}">
              <a16:predDERef xmlns:a16="http://schemas.microsoft.com/office/drawing/2014/main" pred="{B6CE3F05-5252-4594-9EF7-8038C86CF342}"/>
            </a:ext>
          </a:extLst>
        </xdr:cNvPr>
        <xdr:cNvSpPr/>
      </xdr:nvSpPr>
      <xdr:spPr>
        <a:xfrm>
          <a:off x="14563725" y="36195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15</xdr:col>
      <xdr:colOff>447675</xdr:colOff>
      <xdr:row>0</xdr:row>
      <xdr:rowOff>85725</xdr:rowOff>
    </xdr:from>
    <xdr:to>
      <xdr:col>19</xdr:col>
      <xdr:colOff>392766</xdr:colOff>
      <xdr:row>1</xdr:row>
      <xdr:rowOff>82924</xdr:rowOff>
    </xdr:to>
    <xdr:pic>
      <xdr:nvPicPr>
        <xdr:cNvPr id="3" name="Picture 2">
          <a:extLst>
            <a:ext uri="{FF2B5EF4-FFF2-40B4-BE49-F238E27FC236}">
              <a16:creationId xmlns:a16="http://schemas.microsoft.com/office/drawing/2014/main" id="{F89B564D-5C1A-40A3-BC78-FA911B1F1B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7625" y="85725"/>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38100</xdr:colOff>
      <xdr:row>0</xdr:row>
      <xdr:rowOff>438150</xdr:rowOff>
    </xdr:from>
    <xdr:to>
      <xdr:col>30</xdr:col>
      <xdr:colOff>323850</xdr:colOff>
      <xdr:row>2</xdr:row>
      <xdr:rowOff>104775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C1D26790-0C81-40C1-9E9C-ABA75E792ED1}"/>
            </a:ext>
            <a:ext uri="{147F2762-F138-4A5C-976F-8EAC2B608ADB}">
              <a16:predDERef xmlns:a16="http://schemas.microsoft.com/office/drawing/2014/main" pred="{F89B564D-5C1A-40A3-BC78-FA911B1F1B6F}"/>
            </a:ext>
          </a:extLst>
        </xdr:cNvPr>
        <xdr:cNvSpPr/>
      </xdr:nvSpPr>
      <xdr:spPr>
        <a:xfrm>
          <a:off x="14630400" y="43815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15</xdr:col>
      <xdr:colOff>390525</xdr:colOff>
      <xdr:row>0</xdr:row>
      <xdr:rowOff>57150</xdr:rowOff>
    </xdr:from>
    <xdr:to>
      <xdr:col>19</xdr:col>
      <xdr:colOff>335616</xdr:colOff>
      <xdr:row>1</xdr:row>
      <xdr:rowOff>54349</xdr:rowOff>
    </xdr:to>
    <xdr:pic>
      <xdr:nvPicPr>
        <xdr:cNvPr id="3" name="Picture 2">
          <a:extLst>
            <a:ext uri="{FF2B5EF4-FFF2-40B4-BE49-F238E27FC236}">
              <a16:creationId xmlns:a16="http://schemas.microsoft.com/office/drawing/2014/main" id="{5B59C484-4F94-4BB9-9274-573129DD63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8100" y="57150"/>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47625</xdr:colOff>
      <xdr:row>0</xdr:row>
      <xdr:rowOff>438150</xdr:rowOff>
    </xdr:from>
    <xdr:to>
      <xdr:col>28</xdr:col>
      <xdr:colOff>333375</xdr:colOff>
      <xdr:row>2</xdr:row>
      <xdr:rowOff>104775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1D7E7616-DC08-44E1-8A32-CE44174CB11F}"/>
            </a:ext>
            <a:ext uri="{147F2762-F138-4A5C-976F-8EAC2B608ADB}">
              <a16:predDERef xmlns:a16="http://schemas.microsoft.com/office/drawing/2014/main" pred="{5B59C484-4F94-4BB9-9274-573129DD63FF}"/>
            </a:ext>
          </a:extLst>
        </xdr:cNvPr>
        <xdr:cNvSpPr/>
      </xdr:nvSpPr>
      <xdr:spPr>
        <a:xfrm>
          <a:off x="14687550" y="43815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16</xdr:col>
      <xdr:colOff>76200</xdr:colOff>
      <xdr:row>0</xdr:row>
      <xdr:rowOff>161925</xdr:rowOff>
    </xdr:from>
    <xdr:to>
      <xdr:col>19</xdr:col>
      <xdr:colOff>535641</xdr:colOff>
      <xdr:row>1</xdr:row>
      <xdr:rowOff>159124</xdr:rowOff>
    </xdr:to>
    <xdr:pic>
      <xdr:nvPicPr>
        <xdr:cNvPr id="3" name="Picture 2">
          <a:extLst>
            <a:ext uri="{FF2B5EF4-FFF2-40B4-BE49-F238E27FC236}">
              <a16:creationId xmlns:a16="http://schemas.microsoft.com/office/drawing/2014/main" id="{7E5A9FE0-5556-49F7-9FDB-D767F2BFD2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30025" y="161925"/>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9525</xdr:colOff>
      <xdr:row>0</xdr:row>
      <xdr:rowOff>447675</xdr:rowOff>
    </xdr:from>
    <xdr:to>
      <xdr:col>28</xdr:col>
      <xdr:colOff>295275</xdr:colOff>
      <xdr:row>2</xdr:row>
      <xdr:rowOff>114300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F4AF5B60-20A5-48C1-9023-5F8F12F12694}"/>
            </a:ext>
            <a:ext uri="{147F2762-F138-4A5C-976F-8EAC2B608ADB}">
              <a16:predDERef xmlns:a16="http://schemas.microsoft.com/office/drawing/2014/main" pred="{7E5A9FE0-5556-49F7-9FDB-D767F2BFD27B}"/>
            </a:ext>
          </a:extLst>
        </xdr:cNvPr>
        <xdr:cNvSpPr/>
      </xdr:nvSpPr>
      <xdr:spPr>
        <a:xfrm>
          <a:off x="14611350" y="44767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16</xdr:col>
      <xdr:colOff>9525</xdr:colOff>
      <xdr:row>0</xdr:row>
      <xdr:rowOff>76200</xdr:rowOff>
    </xdr:from>
    <xdr:to>
      <xdr:col>19</xdr:col>
      <xdr:colOff>468966</xdr:colOff>
      <xdr:row>1</xdr:row>
      <xdr:rowOff>73399</xdr:rowOff>
    </xdr:to>
    <xdr:pic>
      <xdr:nvPicPr>
        <xdr:cNvPr id="3" name="Picture 2">
          <a:extLst>
            <a:ext uri="{FF2B5EF4-FFF2-40B4-BE49-F238E27FC236}">
              <a16:creationId xmlns:a16="http://schemas.microsoft.com/office/drawing/2014/main" id="{9F5B8D53-8C2D-4DFA-9A70-89DF510EF3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775" y="76200"/>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38100</xdr:colOff>
      <xdr:row>0</xdr:row>
      <xdr:rowOff>428625</xdr:rowOff>
    </xdr:from>
    <xdr:to>
      <xdr:col>28</xdr:col>
      <xdr:colOff>323850</xdr:colOff>
      <xdr:row>2</xdr:row>
      <xdr:rowOff>95250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37008D61-A487-4724-94B4-650313169079}"/>
            </a:ext>
            <a:ext uri="{147F2762-F138-4A5C-976F-8EAC2B608ADB}">
              <a16:predDERef xmlns:a16="http://schemas.microsoft.com/office/drawing/2014/main" pred="{9F5B8D53-8C2D-4DFA-9A70-89DF510EF3BE}"/>
            </a:ext>
          </a:extLst>
        </xdr:cNvPr>
        <xdr:cNvSpPr/>
      </xdr:nvSpPr>
      <xdr:spPr>
        <a:xfrm>
          <a:off x="14611350" y="42862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15</xdr:col>
      <xdr:colOff>504825</xdr:colOff>
      <xdr:row>0</xdr:row>
      <xdr:rowOff>104775</xdr:rowOff>
    </xdr:from>
    <xdr:to>
      <xdr:col>19</xdr:col>
      <xdr:colOff>446741</xdr:colOff>
      <xdr:row>1</xdr:row>
      <xdr:rowOff>105149</xdr:rowOff>
    </xdr:to>
    <xdr:pic>
      <xdr:nvPicPr>
        <xdr:cNvPr id="3" name="Picture 2">
          <a:extLst>
            <a:ext uri="{FF2B5EF4-FFF2-40B4-BE49-F238E27FC236}">
              <a16:creationId xmlns:a16="http://schemas.microsoft.com/office/drawing/2014/main" id="{D6F0F14F-AA88-4770-9CF6-44A21BC4C1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775" y="104775"/>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57150</xdr:colOff>
      <xdr:row>0</xdr:row>
      <xdr:rowOff>485775</xdr:rowOff>
    </xdr:from>
    <xdr:to>
      <xdr:col>28</xdr:col>
      <xdr:colOff>342900</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93E9163A-6E39-476F-828E-79AE9FF0816A}"/>
            </a:ext>
            <a:ext uri="{147F2762-F138-4A5C-976F-8EAC2B608ADB}">
              <a16:predDERef xmlns:a16="http://schemas.microsoft.com/office/drawing/2014/main" pred="{D6F0F14F-AA88-4770-9CF6-44A21BC4C14C}"/>
            </a:ext>
          </a:extLst>
        </xdr:cNvPr>
        <xdr:cNvSpPr/>
      </xdr:nvSpPr>
      <xdr:spPr>
        <a:xfrm>
          <a:off x="14649450" y="48577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39.xml><?xml version="1.0" encoding="utf-8"?>
<xdr:wsDr xmlns:xdr="http://schemas.openxmlformats.org/drawingml/2006/spreadsheetDrawing" xmlns:a="http://schemas.openxmlformats.org/drawingml/2006/main">
  <xdr:twoCellAnchor editAs="oneCell">
    <xdr:from>
      <xdr:col>16</xdr:col>
      <xdr:colOff>9525</xdr:colOff>
      <xdr:row>0</xdr:row>
      <xdr:rowOff>57150</xdr:rowOff>
    </xdr:from>
    <xdr:to>
      <xdr:col>19</xdr:col>
      <xdr:colOff>468966</xdr:colOff>
      <xdr:row>1</xdr:row>
      <xdr:rowOff>54349</xdr:rowOff>
    </xdr:to>
    <xdr:pic>
      <xdr:nvPicPr>
        <xdr:cNvPr id="3" name="Picture 2">
          <a:extLst>
            <a:ext uri="{FF2B5EF4-FFF2-40B4-BE49-F238E27FC236}">
              <a16:creationId xmlns:a16="http://schemas.microsoft.com/office/drawing/2014/main" id="{A87F96DC-45C2-4FFD-BE76-332B320C09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57150"/>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9525</xdr:colOff>
      <xdr:row>0</xdr:row>
      <xdr:rowOff>504825</xdr:rowOff>
    </xdr:from>
    <xdr:to>
      <xdr:col>28</xdr:col>
      <xdr:colOff>295275</xdr:colOff>
      <xdr:row>2</xdr:row>
      <xdr:rowOff>171450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4151F30-EA8E-4786-A98F-EB5F973DDAF6}"/>
            </a:ext>
            <a:ext uri="{147F2762-F138-4A5C-976F-8EAC2B608ADB}">
              <a16:predDERef xmlns:a16="http://schemas.microsoft.com/office/drawing/2014/main" pred="{A87F96DC-45C2-4FFD-BE76-332B320C0923}"/>
            </a:ext>
          </a:extLst>
        </xdr:cNvPr>
        <xdr:cNvSpPr/>
      </xdr:nvSpPr>
      <xdr:spPr>
        <a:xfrm>
          <a:off x="14544675" y="50482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47625</xdr:colOff>
      <xdr:row>0</xdr:row>
      <xdr:rowOff>82550</xdr:rowOff>
    </xdr:from>
    <xdr:to>
      <xdr:col>13</xdr:col>
      <xdr:colOff>46691</xdr:colOff>
      <xdr:row>1</xdr:row>
      <xdr:rowOff>82924</xdr:rowOff>
    </xdr:to>
    <xdr:pic>
      <xdr:nvPicPr>
        <xdr:cNvPr id="3" name="Picture 2">
          <a:extLst>
            <a:ext uri="{FF2B5EF4-FFF2-40B4-BE49-F238E27FC236}">
              <a16:creationId xmlns:a16="http://schemas.microsoft.com/office/drawing/2014/main" id="{7BD25EDB-2F4E-4CEF-8DD6-8B2A6EB3FC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29850" y="82550"/>
          <a:ext cx="2402541" cy="708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85725</xdr:colOff>
      <xdr:row>0</xdr:row>
      <xdr:rowOff>438150</xdr:rowOff>
    </xdr:from>
    <xdr:to>
      <xdr:col>19</xdr:col>
      <xdr:colOff>371475</xdr:colOff>
      <xdr:row>2</xdr:row>
      <xdr:rowOff>104775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6033C05E-C64C-4EA1-A561-78A066042641}"/>
            </a:ext>
            <a:ext uri="{147F2762-F138-4A5C-976F-8EAC2B608ADB}">
              <a16:predDERef xmlns:a16="http://schemas.microsoft.com/office/drawing/2014/main" pred="{7BD25EDB-2F4E-4CEF-8DD6-8B2A6EB3FCA1}"/>
            </a:ext>
          </a:extLst>
        </xdr:cNvPr>
        <xdr:cNvSpPr/>
      </xdr:nvSpPr>
      <xdr:spPr>
        <a:xfrm>
          <a:off x="13706475" y="43815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16</xdr:col>
      <xdr:colOff>28575</xdr:colOff>
      <xdr:row>0</xdr:row>
      <xdr:rowOff>133350</xdr:rowOff>
    </xdr:from>
    <xdr:to>
      <xdr:col>19</xdr:col>
      <xdr:colOff>425637</xdr:colOff>
      <xdr:row>1</xdr:row>
      <xdr:rowOff>130549</xdr:rowOff>
    </xdr:to>
    <xdr:pic>
      <xdr:nvPicPr>
        <xdr:cNvPr id="3" name="Picture 2">
          <a:extLst>
            <a:ext uri="{FF2B5EF4-FFF2-40B4-BE49-F238E27FC236}">
              <a16:creationId xmlns:a16="http://schemas.microsoft.com/office/drawing/2014/main" id="{DBFD965F-9152-4C2C-B9B3-C6B11B6D4F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01550" y="133350"/>
          <a:ext cx="22882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571500</xdr:colOff>
      <xdr:row>0</xdr:row>
      <xdr:rowOff>495300</xdr:rowOff>
    </xdr:from>
    <xdr:to>
      <xdr:col>28</xdr:col>
      <xdr:colOff>190500</xdr:colOff>
      <xdr:row>2</xdr:row>
      <xdr:rowOff>161925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64646AD9-1C0C-4D56-89C7-C2EBC32B38AB}"/>
            </a:ext>
            <a:ext uri="{147F2762-F138-4A5C-976F-8EAC2B608ADB}">
              <a16:predDERef xmlns:a16="http://schemas.microsoft.com/office/drawing/2014/main" pred="{DBFD965F-9152-4C2C-B9B3-C6B11B6D4F20}"/>
            </a:ext>
          </a:extLst>
        </xdr:cNvPr>
        <xdr:cNvSpPr/>
      </xdr:nvSpPr>
      <xdr:spPr>
        <a:xfrm>
          <a:off x="15430500" y="49530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41.xml><?xml version="1.0" encoding="utf-8"?>
<xdr:wsDr xmlns:xdr="http://schemas.openxmlformats.org/drawingml/2006/spreadsheetDrawing" xmlns:a="http://schemas.openxmlformats.org/drawingml/2006/main">
  <xdr:twoCellAnchor editAs="oneCell">
    <xdr:from>
      <xdr:col>15</xdr:col>
      <xdr:colOff>0</xdr:colOff>
      <xdr:row>0</xdr:row>
      <xdr:rowOff>73025</xdr:rowOff>
    </xdr:from>
    <xdr:to>
      <xdr:col>18</xdr:col>
      <xdr:colOff>468966</xdr:colOff>
      <xdr:row>1</xdr:row>
      <xdr:rowOff>73399</xdr:rowOff>
    </xdr:to>
    <xdr:pic>
      <xdr:nvPicPr>
        <xdr:cNvPr id="3" name="Picture 2">
          <a:extLst>
            <a:ext uri="{FF2B5EF4-FFF2-40B4-BE49-F238E27FC236}">
              <a16:creationId xmlns:a16="http://schemas.microsoft.com/office/drawing/2014/main" id="{DE278594-23A7-4A1C-A137-4EE138124B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8225" y="73025"/>
          <a:ext cx="2294591" cy="705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527050</xdr:colOff>
      <xdr:row>1</xdr:row>
      <xdr:rowOff>25400</xdr:rowOff>
    </xdr:from>
    <xdr:to>
      <xdr:col>20</xdr:col>
      <xdr:colOff>203200</xdr:colOff>
      <xdr:row>3</xdr:row>
      <xdr:rowOff>133350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67F0A0E3-65FD-4F3A-ADA6-29C9C1BFE13F}"/>
            </a:ext>
            <a:ext uri="{147F2762-F138-4A5C-976F-8EAC2B608ADB}">
              <a16:predDERef xmlns:a16="http://schemas.microsoft.com/office/drawing/2014/main" pred="{DE278594-23A7-4A1C-A137-4EE138124B5E}"/>
            </a:ext>
          </a:extLst>
        </xdr:cNvPr>
        <xdr:cNvSpPr/>
      </xdr:nvSpPr>
      <xdr:spPr>
        <a:xfrm>
          <a:off x="8540750" y="730250"/>
          <a:ext cx="3333750" cy="565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42.xml><?xml version="1.0" encoding="utf-8"?>
<xdr:wsDr xmlns:xdr="http://schemas.openxmlformats.org/drawingml/2006/spreadsheetDrawing" xmlns:a="http://schemas.openxmlformats.org/drawingml/2006/main">
  <xdr:twoCellAnchor editAs="oneCell">
    <xdr:from>
      <xdr:col>15</xdr:col>
      <xdr:colOff>15875</xdr:colOff>
      <xdr:row>0</xdr:row>
      <xdr:rowOff>82550</xdr:rowOff>
    </xdr:from>
    <xdr:to>
      <xdr:col>18</xdr:col>
      <xdr:colOff>497541</xdr:colOff>
      <xdr:row>1</xdr:row>
      <xdr:rowOff>92075</xdr:rowOff>
    </xdr:to>
    <xdr:pic>
      <xdr:nvPicPr>
        <xdr:cNvPr id="2" name="Picture 1">
          <a:extLst>
            <a:ext uri="{FF2B5EF4-FFF2-40B4-BE49-F238E27FC236}">
              <a16:creationId xmlns:a16="http://schemas.microsoft.com/office/drawing/2014/main" id="{E52C699D-7E9B-4C19-82A1-74FA57A25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4100" y="82550"/>
          <a:ext cx="2310466"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536575</xdr:colOff>
      <xdr:row>1</xdr:row>
      <xdr:rowOff>44450</xdr:rowOff>
    </xdr:from>
    <xdr:to>
      <xdr:col>20</xdr:col>
      <xdr:colOff>212725</xdr:colOff>
      <xdr:row>3</xdr:row>
      <xdr:rowOff>177800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D9209BFA-2FCC-44B0-8676-040A3C7F41F4}"/>
            </a:ext>
            <a:ext uri="{147F2762-F138-4A5C-976F-8EAC2B608ADB}">
              <a16:predDERef xmlns:a16="http://schemas.microsoft.com/office/drawing/2014/main" pred="{E52C699D-7E9B-4C19-82A1-74FA57A25C4B}"/>
            </a:ext>
          </a:extLst>
        </xdr:cNvPr>
        <xdr:cNvSpPr/>
      </xdr:nvSpPr>
      <xdr:spPr>
        <a:xfrm>
          <a:off x="8550275" y="749300"/>
          <a:ext cx="3333750" cy="590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43.xml><?xml version="1.0" encoding="utf-8"?>
<xdr:wsDr xmlns:xdr="http://schemas.openxmlformats.org/drawingml/2006/spreadsheetDrawing" xmlns:a="http://schemas.openxmlformats.org/drawingml/2006/main">
  <xdr:twoCellAnchor editAs="oneCell">
    <xdr:from>
      <xdr:col>15</xdr:col>
      <xdr:colOff>9525</xdr:colOff>
      <xdr:row>0</xdr:row>
      <xdr:rowOff>44451</xdr:rowOff>
    </xdr:from>
    <xdr:to>
      <xdr:col>18</xdr:col>
      <xdr:colOff>484841</xdr:colOff>
      <xdr:row>1</xdr:row>
      <xdr:rowOff>47625</xdr:rowOff>
    </xdr:to>
    <xdr:pic>
      <xdr:nvPicPr>
        <xdr:cNvPr id="2" name="Picture 1">
          <a:extLst>
            <a:ext uri="{FF2B5EF4-FFF2-40B4-BE49-F238E27FC236}">
              <a16:creationId xmlns:a16="http://schemas.microsoft.com/office/drawing/2014/main" id="{DA098332-80EE-4A8B-8C24-54349898F1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0" y="44451"/>
          <a:ext cx="2304116" cy="708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568325</xdr:colOff>
      <xdr:row>1</xdr:row>
      <xdr:rowOff>50800</xdr:rowOff>
    </xdr:from>
    <xdr:to>
      <xdr:col>20</xdr:col>
      <xdr:colOff>244475</xdr:colOff>
      <xdr:row>3</xdr:row>
      <xdr:rowOff>155575</xdr:rowOff>
    </xdr:to>
    <xdr:sp macro="" textlink="">
      <xdr:nvSpPr>
        <xdr:cNvPr id="4" name="Rounded Rectangle 2">
          <a:hlinkClick xmlns:r="http://schemas.openxmlformats.org/officeDocument/2006/relationships" r:id="rId2"/>
          <a:extLst>
            <a:ext uri="{FF2B5EF4-FFF2-40B4-BE49-F238E27FC236}">
              <a16:creationId xmlns:a16="http://schemas.microsoft.com/office/drawing/2014/main" id="{5EE2107F-8C99-4305-9FD5-550B37239220}"/>
            </a:ext>
            <a:ext uri="{147F2762-F138-4A5C-976F-8EAC2B608ADB}">
              <a16:predDERef xmlns:a16="http://schemas.microsoft.com/office/drawing/2014/main" pred="{DA098332-80EE-4A8B-8C24-54349898F1F8}"/>
            </a:ext>
          </a:extLst>
        </xdr:cNvPr>
        <xdr:cNvSpPr/>
      </xdr:nvSpPr>
      <xdr:spPr>
        <a:xfrm>
          <a:off x="8582025" y="75565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44.xml><?xml version="1.0" encoding="utf-8"?>
<xdr:wsDr xmlns:xdr="http://schemas.openxmlformats.org/drawingml/2006/spreadsheetDrawing" xmlns:a="http://schemas.openxmlformats.org/drawingml/2006/main">
  <xdr:twoCellAnchor editAs="oneCell">
    <xdr:from>
      <xdr:col>15</xdr:col>
      <xdr:colOff>47625</xdr:colOff>
      <xdr:row>0</xdr:row>
      <xdr:rowOff>1</xdr:rowOff>
    </xdr:from>
    <xdr:to>
      <xdr:col>18</xdr:col>
      <xdr:colOff>526116</xdr:colOff>
      <xdr:row>0</xdr:row>
      <xdr:rowOff>685801</xdr:rowOff>
    </xdr:to>
    <xdr:pic>
      <xdr:nvPicPr>
        <xdr:cNvPr id="2" name="Picture 1">
          <a:extLst>
            <a:ext uri="{FF2B5EF4-FFF2-40B4-BE49-F238E27FC236}">
              <a16:creationId xmlns:a16="http://schemas.microsoft.com/office/drawing/2014/main" id="{7ED1A312-357C-4F76-9663-73B3DF46CB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5850" y="1"/>
          <a:ext cx="2307291"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558800</xdr:colOff>
      <xdr:row>1</xdr:row>
      <xdr:rowOff>0</xdr:rowOff>
    </xdr:from>
    <xdr:to>
      <xdr:col>20</xdr:col>
      <xdr:colOff>234950</xdr:colOff>
      <xdr:row>3</xdr:row>
      <xdr:rowOff>133350</xdr:rowOff>
    </xdr:to>
    <xdr:sp macro="" textlink="">
      <xdr:nvSpPr>
        <xdr:cNvPr id="4" name="Rounded Rectangle 2">
          <a:hlinkClick xmlns:r="http://schemas.openxmlformats.org/officeDocument/2006/relationships" r:id="rId2"/>
          <a:extLst>
            <a:ext uri="{FF2B5EF4-FFF2-40B4-BE49-F238E27FC236}">
              <a16:creationId xmlns:a16="http://schemas.microsoft.com/office/drawing/2014/main" id="{082BB2C7-8E63-4200-ADD0-EC8482A393A6}"/>
            </a:ext>
            <a:ext uri="{147F2762-F138-4A5C-976F-8EAC2B608ADB}">
              <a16:predDERef xmlns:a16="http://schemas.microsoft.com/office/drawing/2014/main" pred="{7ED1A312-357C-4F76-9663-73B3DF46CB0D}"/>
            </a:ext>
          </a:extLst>
        </xdr:cNvPr>
        <xdr:cNvSpPr/>
      </xdr:nvSpPr>
      <xdr:spPr>
        <a:xfrm>
          <a:off x="8572500" y="704850"/>
          <a:ext cx="3333750" cy="590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45.xml><?xml version="1.0" encoding="utf-8"?>
<xdr:wsDr xmlns:xdr="http://schemas.openxmlformats.org/drawingml/2006/spreadsheetDrawing" xmlns:a="http://schemas.openxmlformats.org/drawingml/2006/main">
  <xdr:twoCellAnchor editAs="oneCell">
    <xdr:from>
      <xdr:col>15</xdr:col>
      <xdr:colOff>53975</xdr:colOff>
      <xdr:row>0</xdr:row>
      <xdr:rowOff>19051</xdr:rowOff>
    </xdr:from>
    <xdr:to>
      <xdr:col>18</xdr:col>
      <xdr:colOff>522941</xdr:colOff>
      <xdr:row>1</xdr:row>
      <xdr:rowOff>53976</xdr:rowOff>
    </xdr:to>
    <xdr:pic>
      <xdr:nvPicPr>
        <xdr:cNvPr id="2" name="Picture 1">
          <a:extLst>
            <a:ext uri="{FF2B5EF4-FFF2-40B4-BE49-F238E27FC236}">
              <a16:creationId xmlns:a16="http://schemas.microsoft.com/office/drawing/2014/main" id="{FA97D8B7-EE17-4A18-8834-370EAE96BE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12200" y="19051"/>
          <a:ext cx="2297766" cy="73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600075</xdr:colOff>
      <xdr:row>1</xdr:row>
      <xdr:rowOff>44450</xdr:rowOff>
    </xdr:from>
    <xdr:to>
      <xdr:col>20</xdr:col>
      <xdr:colOff>276225</xdr:colOff>
      <xdr:row>3</xdr:row>
      <xdr:rowOff>155575</xdr:rowOff>
    </xdr:to>
    <xdr:sp macro="" textlink="">
      <xdr:nvSpPr>
        <xdr:cNvPr id="4" name="Rounded Rectangle 2">
          <a:hlinkClick xmlns:r="http://schemas.openxmlformats.org/officeDocument/2006/relationships" r:id="rId2"/>
          <a:extLst>
            <a:ext uri="{FF2B5EF4-FFF2-40B4-BE49-F238E27FC236}">
              <a16:creationId xmlns:a16="http://schemas.microsoft.com/office/drawing/2014/main" id="{B0138E26-E718-4CE9-ABF6-9E8F5C41FAA3}"/>
            </a:ext>
            <a:ext uri="{147F2762-F138-4A5C-976F-8EAC2B608ADB}">
              <a16:predDERef xmlns:a16="http://schemas.microsoft.com/office/drawing/2014/main" pred="{FA97D8B7-EE17-4A18-8834-370EAE96BECE}"/>
            </a:ext>
          </a:extLst>
        </xdr:cNvPr>
        <xdr:cNvSpPr/>
      </xdr:nvSpPr>
      <xdr:spPr>
        <a:xfrm>
          <a:off x="8613775" y="749300"/>
          <a:ext cx="3333750" cy="568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46.xml><?xml version="1.0" encoding="utf-8"?>
<xdr:wsDr xmlns:xdr="http://schemas.openxmlformats.org/drawingml/2006/spreadsheetDrawing" xmlns:a="http://schemas.openxmlformats.org/drawingml/2006/main">
  <xdr:twoCellAnchor editAs="oneCell">
    <xdr:from>
      <xdr:col>15</xdr:col>
      <xdr:colOff>6350</xdr:colOff>
      <xdr:row>0</xdr:row>
      <xdr:rowOff>47627</xdr:rowOff>
    </xdr:from>
    <xdr:to>
      <xdr:col>18</xdr:col>
      <xdr:colOff>478491</xdr:colOff>
      <xdr:row>1</xdr:row>
      <xdr:rowOff>66676</xdr:rowOff>
    </xdr:to>
    <xdr:pic>
      <xdr:nvPicPr>
        <xdr:cNvPr id="5" name="Picture 1">
          <a:extLst>
            <a:ext uri="{FF2B5EF4-FFF2-40B4-BE49-F238E27FC236}">
              <a16:creationId xmlns:a16="http://schemas.microsoft.com/office/drawing/2014/main" id="{C0F09504-08C7-44A7-A86F-B9547CDE9F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29650" y="47627"/>
          <a:ext cx="2297766" cy="727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539750</xdr:colOff>
      <xdr:row>1</xdr:row>
      <xdr:rowOff>50800</xdr:rowOff>
    </xdr:from>
    <xdr:to>
      <xdr:col>20</xdr:col>
      <xdr:colOff>215900</xdr:colOff>
      <xdr:row>3</xdr:row>
      <xdr:rowOff>180975</xdr:rowOff>
    </xdr:to>
    <xdr:sp macro="" textlink="">
      <xdr:nvSpPr>
        <xdr:cNvPr id="6" name="Rounded Rectangle 2">
          <a:hlinkClick xmlns:r="http://schemas.openxmlformats.org/officeDocument/2006/relationships" r:id="rId2"/>
          <a:extLst>
            <a:ext uri="{FF2B5EF4-FFF2-40B4-BE49-F238E27FC236}">
              <a16:creationId xmlns:a16="http://schemas.microsoft.com/office/drawing/2014/main" id="{4AB55786-B0AA-4C11-873A-0FC7043F170A}"/>
            </a:ext>
            <a:ext uri="{147F2762-F138-4A5C-976F-8EAC2B608ADB}">
              <a16:predDERef xmlns:a16="http://schemas.microsoft.com/office/drawing/2014/main" pred="{C0F09504-08C7-44A7-A86F-B9547CDE9F16}"/>
            </a:ext>
          </a:extLst>
        </xdr:cNvPr>
        <xdr:cNvSpPr/>
      </xdr:nvSpPr>
      <xdr:spPr>
        <a:xfrm>
          <a:off x="8553450" y="75565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47.xml><?xml version="1.0" encoding="utf-8"?>
<xdr:wsDr xmlns:xdr="http://schemas.openxmlformats.org/drawingml/2006/spreadsheetDrawing" xmlns:a="http://schemas.openxmlformats.org/drawingml/2006/main">
  <xdr:twoCellAnchor editAs="oneCell">
    <xdr:from>
      <xdr:col>15</xdr:col>
      <xdr:colOff>6350</xdr:colOff>
      <xdr:row>0</xdr:row>
      <xdr:rowOff>38101</xdr:rowOff>
    </xdr:from>
    <xdr:to>
      <xdr:col>18</xdr:col>
      <xdr:colOff>475316</xdr:colOff>
      <xdr:row>1</xdr:row>
      <xdr:rowOff>73025</xdr:rowOff>
    </xdr:to>
    <xdr:pic>
      <xdr:nvPicPr>
        <xdr:cNvPr id="2" name="Picture 1">
          <a:extLst>
            <a:ext uri="{FF2B5EF4-FFF2-40B4-BE49-F238E27FC236}">
              <a16:creationId xmlns:a16="http://schemas.microsoft.com/office/drawing/2014/main" id="{72DCA4DC-F157-4702-AE49-C5D684D6D3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4575" y="38101"/>
          <a:ext cx="2297766" cy="739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542925</xdr:colOff>
      <xdr:row>1</xdr:row>
      <xdr:rowOff>76200</xdr:rowOff>
    </xdr:from>
    <xdr:to>
      <xdr:col>20</xdr:col>
      <xdr:colOff>219075</xdr:colOff>
      <xdr:row>3</xdr:row>
      <xdr:rowOff>174625</xdr:rowOff>
    </xdr:to>
    <xdr:sp macro="" textlink="">
      <xdr:nvSpPr>
        <xdr:cNvPr id="4" name="Rounded Rectangle 2">
          <a:hlinkClick xmlns:r="http://schemas.openxmlformats.org/officeDocument/2006/relationships" r:id="rId2"/>
          <a:extLst>
            <a:ext uri="{FF2B5EF4-FFF2-40B4-BE49-F238E27FC236}">
              <a16:creationId xmlns:a16="http://schemas.microsoft.com/office/drawing/2014/main" id="{C60B354E-75BA-4371-9E6A-198E962230CA}"/>
            </a:ext>
            <a:ext uri="{147F2762-F138-4A5C-976F-8EAC2B608ADB}">
              <a16:predDERef xmlns:a16="http://schemas.microsoft.com/office/drawing/2014/main" pred="{72DCA4DC-F157-4702-AE49-C5D684D6D325}"/>
            </a:ext>
          </a:extLst>
        </xdr:cNvPr>
        <xdr:cNvSpPr/>
      </xdr:nvSpPr>
      <xdr:spPr>
        <a:xfrm>
          <a:off x="8556625" y="781050"/>
          <a:ext cx="3333750" cy="5556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48.xml><?xml version="1.0" encoding="utf-8"?>
<xdr:wsDr xmlns:xdr="http://schemas.openxmlformats.org/drawingml/2006/spreadsheetDrawing" xmlns:a="http://schemas.openxmlformats.org/drawingml/2006/main">
  <xdr:twoCellAnchor editAs="oneCell">
    <xdr:from>
      <xdr:col>14</xdr:col>
      <xdr:colOff>606425</xdr:colOff>
      <xdr:row>0</xdr:row>
      <xdr:rowOff>38101</xdr:rowOff>
    </xdr:from>
    <xdr:to>
      <xdr:col>18</xdr:col>
      <xdr:colOff>465791</xdr:colOff>
      <xdr:row>1</xdr:row>
      <xdr:rowOff>85725</xdr:rowOff>
    </xdr:to>
    <xdr:pic>
      <xdr:nvPicPr>
        <xdr:cNvPr id="2" name="Picture 1">
          <a:extLst>
            <a:ext uri="{FF2B5EF4-FFF2-40B4-BE49-F238E27FC236}">
              <a16:creationId xmlns:a16="http://schemas.microsoft.com/office/drawing/2014/main" id="{AEE13E24-9D9A-47AB-88C3-3DEB79C88E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5050" y="38101"/>
          <a:ext cx="2297766" cy="75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6350</xdr:colOff>
      <xdr:row>1</xdr:row>
      <xdr:rowOff>76200</xdr:rowOff>
    </xdr:from>
    <xdr:to>
      <xdr:col>20</xdr:col>
      <xdr:colOff>292100</xdr:colOff>
      <xdr:row>3</xdr:row>
      <xdr:rowOff>180975</xdr:rowOff>
    </xdr:to>
    <xdr:sp macro="" textlink="">
      <xdr:nvSpPr>
        <xdr:cNvPr id="4" name="Rounded Rectangle 2">
          <a:hlinkClick xmlns:r="http://schemas.openxmlformats.org/officeDocument/2006/relationships" r:id="rId2"/>
          <a:extLst>
            <a:ext uri="{FF2B5EF4-FFF2-40B4-BE49-F238E27FC236}">
              <a16:creationId xmlns:a16="http://schemas.microsoft.com/office/drawing/2014/main" id="{609B049A-6AED-4807-A95D-F7F083175631}"/>
            </a:ext>
            <a:ext uri="{147F2762-F138-4A5C-976F-8EAC2B608ADB}">
              <a16:predDERef xmlns:a16="http://schemas.microsoft.com/office/drawing/2014/main" pred="{AEE13E24-9D9A-47AB-88C3-3DEB79C88EA1}"/>
            </a:ext>
          </a:extLst>
        </xdr:cNvPr>
        <xdr:cNvSpPr/>
      </xdr:nvSpPr>
      <xdr:spPr>
        <a:xfrm>
          <a:off x="8629650" y="78105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49.xml><?xml version="1.0" encoding="utf-8"?>
<xdr:wsDr xmlns:xdr="http://schemas.openxmlformats.org/drawingml/2006/spreadsheetDrawing" xmlns:a="http://schemas.openxmlformats.org/drawingml/2006/main">
  <xdr:twoCellAnchor editAs="oneCell">
    <xdr:from>
      <xdr:col>11</xdr:col>
      <xdr:colOff>168275</xdr:colOff>
      <xdr:row>0</xdr:row>
      <xdr:rowOff>28575</xdr:rowOff>
    </xdr:from>
    <xdr:to>
      <xdr:col>15</xdr:col>
      <xdr:colOff>11766</xdr:colOff>
      <xdr:row>1</xdr:row>
      <xdr:rowOff>41274</xdr:rowOff>
    </xdr:to>
    <xdr:pic>
      <xdr:nvPicPr>
        <xdr:cNvPr id="2" name="Picture 1">
          <a:extLst>
            <a:ext uri="{FF2B5EF4-FFF2-40B4-BE49-F238E27FC236}">
              <a16:creationId xmlns:a16="http://schemas.microsoft.com/office/drawing/2014/main" id="{6BF6F5DE-1996-45CA-88F8-5E7C9443BD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5075" y="28575"/>
          <a:ext cx="2281891" cy="717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540608</xdr:colOff>
      <xdr:row>1</xdr:row>
      <xdr:rowOff>27459</xdr:rowOff>
    </xdr:from>
    <xdr:to>
      <xdr:col>16</xdr:col>
      <xdr:colOff>217101</xdr:colOff>
      <xdr:row>3</xdr:row>
      <xdr:rowOff>154974</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864D2A29-74D5-4443-89C5-7D4BC2AA8DFA}"/>
            </a:ext>
            <a:ext uri="{147F2762-F138-4A5C-976F-8EAC2B608ADB}">
              <a16:predDERef xmlns:a16="http://schemas.microsoft.com/office/drawing/2014/main" pred="{6BF6F5DE-1996-45CA-88F8-5E7C9443BD9B}"/>
            </a:ext>
          </a:extLst>
        </xdr:cNvPr>
        <xdr:cNvSpPr/>
      </xdr:nvSpPr>
      <xdr:spPr>
        <a:xfrm>
          <a:off x="8623986" y="731108"/>
          <a:ext cx="3332034" cy="58231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15875</xdr:colOff>
      <xdr:row>0</xdr:row>
      <xdr:rowOff>63500</xdr:rowOff>
    </xdr:from>
    <xdr:to>
      <xdr:col>13</xdr:col>
      <xdr:colOff>2241</xdr:colOff>
      <xdr:row>1</xdr:row>
      <xdr:rowOff>63874</xdr:rowOff>
    </xdr:to>
    <xdr:pic>
      <xdr:nvPicPr>
        <xdr:cNvPr id="3" name="Picture 2">
          <a:extLst>
            <a:ext uri="{FF2B5EF4-FFF2-40B4-BE49-F238E27FC236}">
              <a16:creationId xmlns:a16="http://schemas.microsoft.com/office/drawing/2014/main" id="{E1D7842B-DD21-475D-AF43-8918C9253C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4325" y="63500"/>
          <a:ext cx="2405716" cy="708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38100</xdr:colOff>
      <xdr:row>0</xdr:row>
      <xdr:rowOff>476250</xdr:rowOff>
    </xdr:from>
    <xdr:to>
      <xdr:col>19</xdr:col>
      <xdr:colOff>323850</xdr:colOff>
      <xdr:row>2</xdr:row>
      <xdr:rowOff>142875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B2F023E9-792E-4816-BE69-2768356CCEB7}"/>
            </a:ext>
            <a:ext uri="{147F2762-F138-4A5C-976F-8EAC2B608ADB}">
              <a16:predDERef xmlns:a16="http://schemas.microsoft.com/office/drawing/2014/main" pred="{E1D7842B-DD21-475D-AF43-8918C9253C31}"/>
            </a:ext>
          </a:extLst>
        </xdr:cNvPr>
        <xdr:cNvSpPr/>
      </xdr:nvSpPr>
      <xdr:spPr>
        <a:xfrm>
          <a:off x="13230225" y="47625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50.xml><?xml version="1.0" encoding="utf-8"?>
<xdr:wsDr xmlns:xdr="http://schemas.openxmlformats.org/drawingml/2006/spreadsheetDrawing" xmlns:a="http://schemas.openxmlformats.org/drawingml/2006/main">
  <xdr:twoCellAnchor editAs="oneCell">
    <xdr:from>
      <xdr:col>11</xdr:col>
      <xdr:colOff>19050</xdr:colOff>
      <xdr:row>0</xdr:row>
      <xdr:rowOff>73025</xdr:rowOff>
    </xdr:from>
    <xdr:to>
      <xdr:col>14</xdr:col>
      <xdr:colOff>554691</xdr:colOff>
      <xdr:row>0</xdr:row>
      <xdr:rowOff>800100</xdr:rowOff>
    </xdr:to>
    <xdr:pic>
      <xdr:nvPicPr>
        <xdr:cNvPr id="2" name="Picture 1">
          <a:extLst>
            <a:ext uri="{FF2B5EF4-FFF2-40B4-BE49-F238E27FC236}">
              <a16:creationId xmlns:a16="http://schemas.microsoft.com/office/drawing/2014/main" id="{F270FF6E-1E1B-42B5-B563-4800B46DDD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5850" y="73025"/>
          <a:ext cx="2364441" cy="72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266700</xdr:colOff>
      <xdr:row>1</xdr:row>
      <xdr:rowOff>12700</xdr:rowOff>
    </xdr:from>
    <xdr:to>
      <xdr:col>15</xdr:col>
      <xdr:colOff>552793</xdr:colOff>
      <xdr:row>3</xdr:row>
      <xdr:rowOff>140215</xdr:rowOff>
    </xdr:to>
    <xdr:sp macro="" textlink="">
      <xdr:nvSpPr>
        <xdr:cNvPr id="7" name="Rounded Rectangle 2">
          <a:hlinkClick xmlns:r="http://schemas.openxmlformats.org/officeDocument/2006/relationships" r:id="rId2"/>
          <a:extLst>
            <a:ext uri="{FF2B5EF4-FFF2-40B4-BE49-F238E27FC236}">
              <a16:creationId xmlns:a16="http://schemas.microsoft.com/office/drawing/2014/main" id="{289195FD-57B9-4700-B9DB-6D7B90D75147}"/>
            </a:ext>
            <a:ext uri="{147F2762-F138-4A5C-976F-8EAC2B608ADB}">
              <a16:predDERef xmlns:a16="http://schemas.microsoft.com/office/drawing/2014/main" pred="{6BF6F5DE-1996-45CA-88F8-5E7C9443BD9B}"/>
            </a:ext>
          </a:extLst>
        </xdr:cNvPr>
        <xdr:cNvSpPr/>
      </xdr:nvSpPr>
      <xdr:spPr>
        <a:xfrm>
          <a:off x="8356600" y="819150"/>
          <a:ext cx="3334093" cy="5847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51.xml><?xml version="1.0" encoding="utf-8"?>
<xdr:wsDr xmlns:xdr="http://schemas.openxmlformats.org/drawingml/2006/spreadsheetDrawing" xmlns:a="http://schemas.openxmlformats.org/drawingml/2006/main">
  <xdr:twoCellAnchor editAs="oneCell">
    <xdr:from>
      <xdr:col>10</xdr:col>
      <xdr:colOff>596900</xdr:colOff>
      <xdr:row>0</xdr:row>
      <xdr:rowOff>47625</xdr:rowOff>
    </xdr:from>
    <xdr:to>
      <xdr:col>14</xdr:col>
      <xdr:colOff>406400</xdr:colOff>
      <xdr:row>0</xdr:row>
      <xdr:rowOff>628650</xdr:rowOff>
    </xdr:to>
    <xdr:pic>
      <xdr:nvPicPr>
        <xdr:cNvPr id="2" name="Picture 1">
          <a:extLst>
            <a:ext uri="{FF2B5EF4-FFF2-40B4-BE49-F238E27FC236}">
              <a16:creationId xmlns:a16="http://schemas.microsoft.com/office/drawing/2014/main" id="{B47538D2-38B9-4144-815F-C587D9F55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4100" y="47625"/>
          <a:ext cx="22510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492125</xdr:colOff>
      <xdr:row>1</xdr:row>
      <xdr:rowOff>38100</xdr:rowOff>
    </xdr:from>
    <xdr:to>
      <xdr:col>16</xdr:col>
      <xdr:colOff>168275</xdr:colOff>
      <xdr:row>3</xdr:row>
      <xdr:rowOff>73025</xdr:rowOff>
    </xdr:to>
    <xdr:sp macro="" textlink="">
      <xdr:nvSpPr>
        <xdr:cNvPr id="4" name="Rounded Rectangle 2">
          <a:hlinkClick xmlns:r="http://schemas.openxmlformats.org/officeDocument/2006/relationships" r:id="rId2"/>
          <a:extLst>
            <a:ext uri="{FF2B5EF4-FFF2-40B4-BE49-F238E27FC236}">
              <a16:creationId xmlns:a16="http://schemas.microsoft.com/office/drawing/2014/main" id="{7661EF33-32AE-4A9B-9A3B-DAB43DC88856}"/>
            </a:ext>
            <a:ext uri="{147F2762-F138-4A5C-976F-8EAC2B608ADB}">
              <a16:predDERef xmlns:a16="http://schemas.microsoft.com/office/drawing/2014/main" pred="{B47538D2-38B9-4144-815F-C587D9F5504B}"/>
            </a:ext>
          </a:extLst>
        </xdr:cNvPr>
        <xdr:cNvSpPr/>
      </xdr:nvSpPr>
      <xdr:spPr>
        <a:xfrm>
          <a:off x="8582025" y="742950"/>
          <a:ext cx="3333750" cy="5556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52.xml><?xml version="1.0" encoding="utf-8"?>
<xdr:wsDr xmlns:xdr="http://schemas.openxmlformats.org/drawingml/2006/spreadsheetDrawing" xmlns:a="http://schemas.openxmlformats.org/drawingml/2006/main">
  <xdr:twoCellAnchor editAs="oneCell">
    <xdr:from>
      <xdr:col>11</xdr:col>
      <xdr:colOff>44450</xdr:colOff>
      <xdr:row>0</xdr:row>
      <xdr:rowOff>38100</xdr:rowOff>
    </xdr:from>
    <xdr:to>
      <xdr:col>14</xdr:col>
      <xdr:colOff>573741</xdr:colOff>
      <xdr:row>0</xdr:row>
      <xdr:rowOff>673100</xdr:rowOff>
    </xdr:to>
    <xdr:pic>
      <xdr:nvPicPr>
        <xdr:cNvPr id="2" name="Picture 1">
          <a:extLst>
            <a:ext uri="{FF2B5EF4-FFF2-40B4-BE49-F238E27FC236}">
              <a16:creationId xmlns:a16="http://schemas.microsoft.com/office/drawing/2014/main" id="{92D7E569-6536-4E24-958F-D5721B359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31250" y="38100"/>
          <a:ext cx="2358091"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536575</xdr:colOff>
      <xdr:row>0</xdr:row>
      <xdr:rowOff>701675</xdr:rowOff>
    </xdr:from>
    <xdr:to>
      <xdr:col>16</xdr:col>
      <xdr:colOff>212725</xdr:colOff>
      <xdr:row>3</xdr:row>
      <xdr:rowOff>127000</xdr:rowOff>
    </xdr:to>
    <xdr:sp macro="" textlink="">
      <xdr:nvSpPr>
        <xdr:cNvPr id="4" name="Rounded Rectangle 2">
          <a:hlinkClick xmlns:r="http://schemas.openxmlformats.org/officeDocument/2006/relationships" r:id="rId2"/>
          <a:extLst>
            <a:ext uri="{FF2B5EF4-FFF2-40B4-BE49-F238E27FC236}">
              <a16:creationId xmlns:a16="http://schemas.microsoft.com/office/drawing/2014/main" id="{C2C395EA-6CA4-4A6B-BD00-FC6B5E1D17B9}"/>
            </a:ext>
            <a:ext uri="{147F2762-F138-4A5C-976F-8EAC2B608ADB}">
              <a16:predDERef xmlns:a16="http://schemas.microsoft.com/office/drawing/2014/main" pred="{92D7E569-6536-4E24-958F-D5721B3594F1}"/>
            </a:ext>
          </a:extLst>
        </xdr:cNvPr>
        <xdr:cNvSpPr/>
      </xdr:nvSpPr>
      <xdr:spPr>
        <a:xfrm>
          <a:off x="8626475" y="701675"/>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53.xml><?xml version="1.0" encoding="utf-8"?>
<xdr:wsDr xmlns:xdr="http://schemas.openxmlformats.org/drawingml/2006/spreadsheetDrawing" xmlns:a="http://schemas.openxmlformats.org/drawingml/2006/main">
  <xdr:twoCellAnchor editAs="oneCell">
    <xdr:from>
      <xdr:col>10</xdr:col>
      <xdr:colOff>606425</xdr:colOff>
      <xdr:row>0</xdr:row>
      <xdr:rowOff>9526</xdr:rowOff>
    </xdr:from>
    <xdr:to>
      <xdr:col>14</xdr:col>
      <xdr:colOff>468966</xdr:colOff>
      <xdr:row>1</xdr:row>
      <xdr:rowOff>6351</xdr:rowOff>
    </xdr:to>
    <xdr:pic>
      <xdr:nvPicPr>
        <xdr:cNvPr id="2" name="Picture 1">
          <a:extLst>
            <a:ext uri="{FF2B5EF4-FFF2-40B4-BE49-F238E27FC236}">
              <a16:creationId xmlns:a16="http://schemas.microsoft.com/office/drawing/2014/main" id="{3D9AED43-9B49-4F3F-A5B2-36B656DC9D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0375" y="9526"/>
          <a:ext cx="229776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352425</xdr:colOff>
      <xdr:row>1</xdr:row>
      <xdr:rowOff>184150</xdr:rowOff>
    </xdr:from>
    <xdr:to>
      <xdr:col>15</xdr:col>
      <xdr:colOff>28575</xdr:colOff>
      <xdr:row>3</xdr:row>
      <xdr:rowOff>288925</xdr:rowOff>
    </xdr:to>
    <xdr:sp macro="" textlink="">
      <xdr:nvSpPr>
        <xdr:cNvPr id="4" name="Rounded Rectangle 2">
          <a:hlinkClick xmlns:r="http://schemas.openxmlformats.org/officeDocument/2006/relationships" r:id="rId2"/>
          <a:extLst>
            <a:ext uri="{FF2B5EF4-FFF2-40B4-BE49-F238E27FC236}">
              <a16:creationId xmlns:a16="http://schemas.microsoft.com/office/drawing/2014/main" id="{97D89577-EEB8-45DB-A5A6-697C91AFB145}"/>
            </a:ext>
            <a:ext uri="{147F2762-F138-4A5C-976F-8EAC2B608ADB}">
              <a16:predDERef xmlns:a16="http://schemas.microsoft.com/office/drawing/2014/main" pred="{3D9AED43-9B49-4F3F-A5B2-36B656DC9DB7}"/>
            </a:ext>
          </a:extLst>
        </xdr:cNvPr>
        <xdr:cNvSpPr/>
      </xdr:nvSpPr>
      <xdr:spPr>
        <a:xfrm>
          <a:off x="8467725" y="88900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54.xml><?xml version="1.0" encoding="utf-8"?>
<xdr:wsDr xmlns:xdr="http://schemas.openxmlformats.org/drawingml/2006/spreadsheetDrawing" xmlns:a="http://schemas.openxmlformats.org/drawingml/2006/main">
  <xdr:twoCellAnchor editAs="oneCell">
    <xdr:from>
      <xdr:col>10</xdr:col>
      <xdr:colOff>15875</xdr:colOff>
      <xdr:row>0</xdr:row>
      <xdr:rowOff>47625</xdr:rowOff>
    </xdr:from>
    <xdr:to>
      <xdr:col>13</xdr:col>
      <xdr:colOff>484841</xdr:colOff>
      <xdr:row>1</xdr:row>
      <xdr:rowOff>95250</xdr:rowOff>
    </xdr:to>
    <xdr:pic>
      <xdr:nvPicPr>
        <xdr:cNvPr id="2" name="Picture 1">
          <a:extLst>
            <a:ext uri="{FF2B5EF4-FFF2-40B4-BE49-F238E27FC236}">
              <a16:creationId xmlns:a16="http://schemas.microsoft.com/office/drawing/2014/main" id="{B3E16043-ED71-40FB-86F9-3E5F04E801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9425" y="47625"/>
          <a:ext cx="2297766"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222250</xdr:colOff>
      <xdr:row>1</xdr:row>
      <xdr:rowOff>127000</xdr:rowOff>
    </xdr:from>
    <xdr:to>
      <xdr:col>14</xdr:col>
      <xdr:colOff>508000</xdr:colOff>
      <xdr:row>3</xdr:row>
      <xdr:rowOff>231775</xdr:rowOff>
    </xdr:to>
    <xdr:sp macro="" textlink="">
      <xdr:nvSpPr>
        <xdr:cNvPr id="4" name="Rounded Rectangle 2">
          <a:hlinkClick xmlns:r="http://schemas.openxmlformats.org/officeDocument/2006/relationships" r:id="rId2"/>
          <a:extLst>
            <a:ext uri="{FF2B5EF4-FFF2-40B4-BE49-F238E27FC236}">
              <a16:creationId xmlns:a16="http://schemas.microsoft.com/office/drawing/2014/main" id="{D063FEB4-4B5D-4102-90F1-AFD9B2860FF0}"/>
            </a:ext>
            <a:ext uri="{147F2762-F138-4A5C-976F-8EAC2B608ADB}">
              <a16:predDERef xmlns:a16="http://schemas.microsoft.com/office/drawing/2014/main" pred="{B3E16043-ED71-40FB-86F9-3E5F04E80118}"/>
            </a:ext>
          </a:extLst>
        </xdr:cNvPr>
        <xdr:cNvSpPr/>
      </xdr:nvSpPr>
      <xdr:spPr>
        <a:xfrm>
          <a:off x="8947150" y="83185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55.xml><?xml version="1.0" encoding="utf-8"?>
<xdr:wsDr xmlns:xdr="http://schemas.openxmlformats.org/drawingml/2006/spreadsheetDrawing" xmlns:a="http://schemas.openxmlformats.org/drawingml/2006/main">
  <xdr:twoCellAnchor editAs="oneCell">
    <xdr:from>
      <xdr:col>11</xdr:col>
      <xdr:colOff>34925</xdr:colOff>
      <xdr:row>0</xdr:row>
      <xdr:rowOff>15875</xdr:rowOff>
    </xdr:from>
    <xdr:to>
      <xdr:col>14</xdr:col>
      <xdr:colOff>507066</xdr:colOff>
      <xdr:row>1</xdr:row>
      <xdr:rowOff>76200</xdr:rowOff>
    </xdr:to>
    <xdr:pic>
      <xdr:nvPicPr>
        <xdr:cNvPr id="2" name="Picture 1">
          <a:extLst>
            <a:ext uri="{FF2B5EF4-FFF2-40B4-BE49-F238E27FC236}">
              <a16:creationId xmlns:a16="http://schemas.microsoft.com/office/drawing/2014/main" id="{38847F1A-7CA3-493C-99A1-B6FE7624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8475" y="15875"/>
          <a:ext cx="2300941"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552450</xdr:colOff>
      <xdr:row>1</xdr:row>
      <xdr:rowOff>168275</xdr:rowOff>
    </xdr:from>
    <xdr:to>
      <xdr:col>16</xdr:col>
      <xdr:colOff>228600</xdr:colOff>
      <xdr:row>3</xdr:row>
      <xdr:rowOff>266700</xdr:rowOff>
    </xdr:to>
    <xdr:sp macro="" textlink="">
      <xdr:nvSpPr>
        <xdr:cNvPr id="4" name="Rounded Rectangle 2">
          <a:hlinkClick xmlns:r="http://schemas.openxmlformats.org/officeDocument/2006/relationships" r:id="rId2"/>
          <a:extLst>
            <a:ext uri="{FF2B5EF4-FFF2-40B4-BE49-F238E27FC236}">
              <a16:creationId xmlns:a16="http://schemas.microsoft.com/office/drawing/2014/main" id="{507C19AF-A5DA-49FC-8C4C-DF0953AB3850}"/>
            </a:ext>
            <a:ext uri="{147F2762-F138-4A5C-976F-8EAC2B608ADB}">
              <a16:predDERef xmlns:a16="http://schemas.microsoft.com/office/drawing/2014/main" pred="{38847F1A-7CA3-493C-99A1-B6FE7624FA0D}"/>
            </a:ext>
          </a:extLst>
        </xdr:cNvPr>
        <xdr:cNvSpPr/>
      </xdr:nvSpPr>
      <xdr:spPr>
        <a:xfrm>
          <a:off x="9277350" y="873125"/>
          <a:ext cx="3333750" cy="5556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56.xml><?xml version="1.0" encoding="utf-8"?>
<xdr:wsDr xmlns:xdr="http://schemas.openxmlformats.org/drawingml/2006/spreadsheetDrawing" xmlns:a="http://schemas.openxmlformats.org/drawingml/2006/main">
  <xdr:twoCellAnchor editAs="oneCell">
    <xdr:from>
      <xdr:col>10</xdr:col>
      <xdr:colOff>600075</xdr:colOff>
      <xdr:row>0</xdr:row>
      <xdr:rowOff>34925</xdr:rowOff>
    </xdr:from>
    <xdr:to>
      <xdr:col>14</xdr:col>
      <xdr:colOff>507066</xdr:colOff>
      <xdr:row>1</xdr:row>
      <xdr:rowOff>44450</xdr:rowOff>
    </xdr:to>
    <xdr:pic>
      <xdr:nvPicPr>
        <xdr:cNvPr id="2" name="Picture 1">
          <a:extLst>
            <a:ext uri="{FF2B5EF4-FFF2-40B4-BE49-F238E27FC236}">
              <a16:creationId xmlns:a16="http://schemas.microsoft.com/office/drawing/2014/main" id="{20D30D68-F534-4D3C-B110-9E9EA0F0F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44025" y="34925"/>
          <a:ext cx="2342216"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3175</xdr:colOff>
      <xdr:row>1</xdr:row>
      <xdr:rowOff>152400</xdr:rowOff>
    </xdr:from>
    <xdr:to>
      <xdr:col>16</xdr:col>
      <xdr:colOff>288925</xdr:colOff>
      <xdr:row>3</xdr:row>
      <xdr:rowOff>254000</xdr:rowOff>
    </xdr:to>
    <xdr:sp macro="" textlink="">
      <xdr:nvSpPr>
        <xdr:cNvPr id="4" name="Rounded Rectangle 2">
          <a:hlinkClick xmlns:r="http://schemas.openxmlformats.org/officeDocument/2006/relationships" r:id="rId2"/>
          <a:extLst>
            <a:ext uri="{FF2B5EF4-FFF2-40B4-BE49-F238E27FC236}">
              <a16:creationId xmlns:a16="http://schemas.microsoft.com/office/drawing/2014/main" id="{595191BA-937D-41E6-BB8E-816E5E3CDEDC}"/>
            </a:ext>
            <a:ext uri="{147F2762-F138-4A5C-976F-8EAC2B608ADB}">
              <a16:predDERef xmlns:a16="http://schemas.microsoft.com/office/drawing/2014/main" pred="{20D30D68-F534-4D3C-B110-9E9EA0F0F540}"/>
            </a:ext>
          </a:extLst>
        </xdr:cNvPr>
        <xdr:cNvSpPr/>
      </xdr:nvSpPr>
      <xdr:spPr>
        <a:xfrm>
          <a:off x="9337675" y="857250"/>
          <a:ext cx="3333750" cy="558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9525</xdr:colOff>
      <xdr:row>0</xdr:row>
      <xdr:rowOff>66675</xdr:rowOff>
    </xdr:from>
    <xdr:to>
      <xdr:col>13</xdr:col>
      <xdr:colOff>8591</xdr:colOff>
      <xdr:row>1</xdr:row>
      <xdr:rowOff>67049</xdr:rowOff>
    </xdr:to>
    <xdr:pic>
      <xdr:nvPicPr>
        <xdr:cNvPr id="3" name="Picture 2">
          <a:extLst>
            <a:ext uri="{FF2B5EF4-FFF2-40B4-BE49-F238E27FC236}">
              <a16:creationId xmlns:a16="http://schemas.microsoft.com/office/drawing/2014/main" id="{B85C0AED-B6EE-4C39-B22A-35D399DCB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66675"/>
          <a:ext cx="24025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419100</xdr:rowOff>
    </xdr:from>
    <xdr:to>
      <xdr:col>19</xdr:col>
      <xdr:colOff>285750</xdr:colOff>
      <xdr:row>2</xdr:row>
      <xdr:rowOff>85725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3DD68ADE-D5C6-4C59-8B8A-97967EA67670}"/>
            </a:ext>
            <a:ext uri="{147F2762-F138-4A5C-976F-8EAC2B608ADB}">
              <a16:predDERef xmlns:a16="http://schemas.microsoft.com/office/drawing/2014/main" pred="{B85C0AED-B6EE-4C39-B22A-35D399DCB99A}"/>
            </a:ext>
          </a:extLst>
        </xdr:cNvPr>
        <xdr:cNvSpPr/>
      </xdr:nvSpPr>
      <xdr:spPr>
        <a:xfrm>
          <a:off x="13296900" y="41910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47625</xdr:colOff>
      <xdr:row>0</xdr:row>
      <xdr:rowOff>85725</xdr:rowOff>
    </xdr:from>
    <xdr:to>
      <xdr:col>13</xdr:col>
      <xdr:colOff>46691</xdr:colOff>
      <xdr:row>1</xdr:row>
      <xdr:rowOff>86099</xdr:rowOff>
    </xdr:to>
    <xdr:pic>
      <xdr:nvPicPr>
        <xdr:cNvPr id="3" name="Picture 2">
          <a:extLst>
            <a:ext uri="{FF2B5EF4-FFF2-40B4-BE49-F238E27FC236}">
              <a16:creationId xmlns:a16="http://schemas.microsoft.com/office/drawing/2014/main" id="{BA9407DF-E1BC-47E1-A33B-8B5CE4BBBD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06075" y="85725"/>
          <a:ext cx="2402541" cy="70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28575</xdr:colOff>
      <xdr:row>0</xdr:row>
      <xdr:rowOff>381000</xdr:rowOff>
    </xdr:from>
    <xdr:to>
      <xdr:col>19</xdr:col>
      <xdr:colOff>314325</xdr:colOff>
      <xdr:row>2</xdr:row>
      <xdr:rowOff>47625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BCF915AF-91BC-47B0-BBE3-B42168215397}"/>
            </a:ext>
            <a:ext uri="{147F2762-F138-4A5C-976F-8EAC2B608ADB}">
              <a16:predDERef xmlns:a16="http://schemas.microsoft.com/office/drawing/2014/main" pred="{BA9407DF-E1BC-47E1-A33B-8B5CE4BBBD52}"/>
            </a:ext>
          </a:extLst>
        </xdr:cNvPr>
        <xdr:cNvSpPr/>
      </xdr:nvSpPr>
      <xdr:spPr>
        <a:xfrm>
          <a:off x="13106400" y="38100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0</xdr:colOff>
      <xdr:row>0</xdr:row>
      <xdr:rowOff>457200</xdr:rowOff>
    </xdr:from>
    <xdr:to>
      <xdr:col>28</xdr:col>
      <xdr:colOff>285750</xdr:colOff>
      <xdr:row>2</xdr:row>
      <xdr:rowOff>123825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BBB71DDE-1C9F-4835-857D-21E1C932BC9A}"/>
            </a:ext>
            <a:ext uri="{147F2762-F138-4A5C-976F-8EAC2B608ADB}">
              <a16:predDERef xmlns:a16="http://schemas.microsoft.com/office/drawing/2014/main" pred="{336745DE-48B1-4B29-9981-AA26EF9BCB17}"/>
            </a:ext>
          </a:extLst>
        </xdr:cNvPr>
        <xdr:cNvSpPr/>
      </xdr:nvSpPr>
      <xdr:spPr>
        <a:xfrm>
          <a:off x="16935450" y="457200"/>
          <a:ext cx="33337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twoCellAnchor editAs="oneCell">
    <xdr:from>
      <xdr:col>13</xdr:col>
      <xdr:colOff>9525</xdr:colOff>
      <xdr:row>0</xdr:row>
      <xdr:rowOff>123825</xdr:rowOff>
    </xdr:from>
    <xdr:to>
      <xdr:col>16</xdr:col>
      <xdr:colOff>354666</xdr:colOff>
      <xdr:row>1</xdr:row>
      <xdr:rowOff>130549</xdr:rowOff>
    </xdr:to>
    <xdr:pic>
      <xdr:nvPicPr>
        <xdr:cNvPr id="4" name="Picture 3">
          <a:extLst>
            <a:ext uri="{FF2B5EF4-FFF2-40B4-BE49-F238E27FC236}">
              <a16:creationId xmlns:a16="http://schemas.microsoft.com/office/drawing/2014/main" id="{15442D26-E190-46F6-A661-0B120571A13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05950" y="123825"/>
          <a:ext cx="2402541" cy="711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15</xdr:col>
      <xdr:colOff>63500</xdr:colOff>
      <xdr:row>0</xdr:row>
      <xdr:rowOff>682625</xdr:rowOff>
    </xdr:from>
    <xdr:to>
      <xdr:col>20</xdr:col>
      <xdr:colOff>111125</xdr:colOff>
      <xdr:row>3</xdr:row>
      <xdr:rowOff>152400</xdr:rowOff>
    </xdr:to>
    <xdr:sp macro="" textlink="">
      <xdr:nvSpPr>
        <xdr:cNvPr id="2" name="Rounded Rectangle 3">
          <a:hlinkClick xmlns:r="http://schemas.openxmlformats.org/officeDocument/2006/relationships" r:id="rId1"/>
          <a:extLst>
            <a:ext uri="{FF2B5EF4-FFF2-40B4-BE49-F238E27FC236}">
              <a16:creationId xmlns:a16="http://schemas.microsoft.com/office/drawing/2014/main" id="{ABE47241-5B9F-44C7-B5FA-36771EA3AB0F}"/>
            </a:ext>
            <a:ext uri="{147F2762-F138-4A5C-976F-8EAC2B608ADB}">
              <a16:predDERef xmlns:a16="http://schemas.microsoft.com/office/drawing/2014/main" pred="{F5B6C1BE-D36A-4800-BC38-B19199BCE274}"/>
            </a:ext>
          </a:extLst>
        </xdr:cNvPr>
        <xdr:cNvSpPr/>
      </xdr:nvSpPr>
      <xdr:spPr>
        <a:xfrm>
          <a:off x="10248900" y="682625"/>
          <a:ext cx="3476625" cy="568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1">
              <a:solidFill>
                <a:schemeClr val="lt1"/>
              </a:solidFill>
              <a:latin typeface="Arial" panose="020B0604020202020204" pitchFamily="34" charset="0"/>
              <a:cs typeface="Arial" panose="020B0604020202020204" pitchFamily="34" charset="0"/>
            </a:rPr>
            <a:t>Return to Contents page</a:t>
          </a:r>
        </a:p>
      </xdr:txBody>
    </xdr:sp>
    <xdr:clientData/>
  </xdr:twoCellAnchor>
  <xdr:twoCellAnchor editAs="oneCell">
    <xdr:from>
      <xdr:col>13</xdr:col>
      <xdr:colOff>9525</xdr:colOff>
      <xdr:row>0</xdr:row>
      <xdr:rowOff>76200</xdr:rowOff>
    </xdr:from>
    <xdr:to>
      <xdr:col>15</xdr:col>
      <xdr:colOff>2241</xdr:colOff>
      <xdr:row>1</xdr:row>
      <xdr:rowOff>86099</xdr:rowOff>
    </xdr:to>
    <xdr:pic>
      <xdr:nvPicPr>
        <xdr:cNvPr id="4" name="Picture 3">
          <a:extLst>
            <a:ext uri="{FF2B5EF4-FFF2-40B4-BE49-F238E27FC236}">
              <a16:creationId xmlns:a16="http://schemas.microsoft.com/office/drawing/2014/main" id="{73851E88-D51F-42E2-8866-E711797AA55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77375" y="76200"/>
          <a:ext cx="2402541" cy="714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92"/>
  <sheetViews>
    <sheetView showGridLines="0" tabSelected="1" zoomScaleNormal="100" workbookViewId="0"/>
  </sheetViews>
  <sheetFormatPr defaultRowHeight="12.75" x14ac:dyDescent="0.35"/>
  <cols>
    <col min="1" max="1" width="4.265625" customWidth="1"/>
    <col min="2" max="2" width="13" customWidth="1"/>
    <col min="3" max="3" width="23.59765625" customWidth="1"/>
    <col min="9" max="9" width="5.59765625" customWidth="1"/>
    <col min="10" max="10" width="4.1328125" customWidth="1"/>
    <col min="11" max="11" width="12.86328125" customWidth="1"/>
    <col min="18" max="18" width="10.59765625" customWidth="1"/>
    <col min="21" max="21" width="7.73046875" customWidth="1"/>
    <col min="22" max="22" width="6" customWidth="1"/>
  </cols>
  <sheetData>
    <row r="1" spans="1:22" ht="56.25" customHeight="1" x14ac:dyDescent="0.35">
      <c r="A1" s="173" t="s">
        <v>0</v>
      </c>
      <c r="B1" s="172"/>
      <c r="C1" s="2"/>
      <c r="D1" s="3"/>
      <c r="E1" s="2"/>
      <c r="F1" s="2"/>
      <c r="G1" s="2"/>
      <c r="H1" s="2"/>
      <c r="I1" s="2"/>
      <c r="J1" s="2"/>
      <c r="K1" s="2"/>
      <c r="L1" s="2"/>
      <c r="M1" s="16"/>
      <c r="N1" s="16"/>
      <c r="O1" s="16"/>
      <c r="P1" s="16"/>
      <c r="Q1" s="16"/>
      <c r="R1" s="16"/>
      <c r="S1" s="16"/>
      <c r="T1" s="16"/>
      <c r="U1" s="16"/>
      <c r="V1" s="16"/>
    </row>
    <row r="2" spans="1:22" x14ac:dyDescent="0.35">
      <c r="A2" s="2"/>
      <c r="B2" s="4"/>
      <c r="C2" s="2"/>
      <c r="D2" s="5"/>
      <c r="E2" s="2"/>
      <c r="F2" s="2"/>
      <c r="G2" s="2"/>
      <c r="H2" s="2"/>
      <c r="I2" s="2"/>
      <c r="J2" s="2"/>
      <c r="K2" s="2"/>
      <c r="L2" s="2"/>
      <c r="M2" s="16"/>
      <c r="N2" s="16"/>
      <c r="O2" s="16"/>
      <c r="P2" s="16"/>
      <c r="Q2" s="16"/>
      <c r="R2" s="16"/>
      <c r="S2" s="16"/>
      <c r="T2" s="16"/>
      <c r="U2" s="16"/>
      <c r="V2" s="16"/>
    </row>
    <row r="3" spans="1:22" ht="21.75" customHeight="1" x14ac:dyDescent="0.4">
      <c r="A3" s="6"/>
      <c r="B3" s="29" t="s">
        <v>1</v>
      </c>
      <c r="C3" s="11"/>
      <c r="D3" s="12"/>
      <c r="E3" s="11"/>
      <c r="F3" s="11"/>
      <c r="G3" s="11"/>
      <c r="H3" s="11"/>
      <c r="I3" s="11"/>
      <c r="J3" s="11"/>
      <c r="K3" s="11"/>
      <c r="L3" s="11"/>
      <c r="M3" s="31"/>
      <c r="N3" s="31"/>
      <c r="O3" s="31"/>
      <c r="P3" s="31"/>
      <c r="Q3" s="31"/>
      <c r="R3" s="31"/>
      <c r="S3" s="31"/>
      <c r="T3" s="31"/>
      <c r="U3" s="16"/>
      <c r="V3" s="16"/>
    </row>
    <row r="4" spans="1:22" ht="21.75" customHeight="1" x14ac:dyDescent="0.4">
      <c r="A4" s="6"/>
      <c r="B4" s="7" t="s">
        <v>2</v>
      </c>
      <c r="C4" s="11"/>
      <c r="D4" s="11"/>
      <c r="E4" s="11"/>
      <c r="F4" s="11"/>
      <c r="G4" s="11"/>
      <c r="H4" s="30"/>
      <c r="I4" s="30"/>
      <c r="J4" s="11"/>
      <c r="K4" s="1"/>
      <c r="L4" s="11"/>
      <c r="M4" s="31"/>
      <c r="N4" s="31"/>
      <c r="O4" s="31"/>
      <c r="P4" s="31"/>
      <c r="Q4" s="31"/>
      <c r="R4" s="31"/>
      <c r="S4" s="31"/>
      <c r="T4" s="31"/>
      <c r="U4" s="16"/>
      <c r="V4" s="16"/>
    </row>
    <row r="5" spans="1:22" ht="21.75" customHeight="1" x14ac:dyDescent="0.4">
      <c r="A5" s="6"/>
      <c r="B5" s="7" t="s">
        <v>3</v>
      </c>
      <c r="C5" s="11"/>
      <c r="D5" s="11"/>
      <c r="E5" s="11"/>
      <c r="F5" s="11"/>
      <c r="G5" s="11"/>
      <c r="H5" s="30"/>
      <c r="I5" s="30"/>
      <c r="J5" s="11"/>
      <c r="K5" s="11"/>
      <c r="L5" s="11"/>
      <c r="M5" s="31"/>
      <c r="N5" s="31"/>
      <c r="O5" s="31"/>
      <c r="P5" s="31"/>
      <c r="Q5" s="31"/>
      <c r="R5" s="31"/>
      <c r="S5" s="31"/>
      <c r="T5" s="31"/>
      <c r="U5" s="16"/>
      <c r="V5" s="16"/>
    </row>
    <row r="6" spans="1:22" ht="21.75" customHeight="1" x14ac:dyDescent="0.4">
      <c r="A6" s="6"/>
      <c r="B6" s="11"/>
      <c r="C6" s="7"/>
      <c r="D6" s="12"/>
      <c r="E6" s="11"/>
      <c r="F6" s="11"/>
      <c r="G6" s="11"/>
      <c r="H6" s="11"/>
      <c r="I6" s="11"/>
      <c r="J6" s="11"/>
      <c r="K6" s="11"/>
      <c r="L6" s="11"/>
      <c r="M6" s="31"/>
      <c r="N6" s="31"/>
      <c r="O6" s="31"/>
      <c r="P6" s="31"/>
      <c r="Q6" s="31"/>
      <c r="R6" s="31"/>
      <c r="S6" s="31"/>
      <c r="T6" s="31"/>
      <c r="U6" s="16"/>
      <c r="V6" s="16"/>
    </row>
    <row r="7" spans="1:22" ht="22.15" customHeight="1" x14ac:dyDescent="0.4">
      <c r="A7" s="8"/>
      <c r="B7" s="9" t="s">
        <v>4</v>
      </c>
      <c r="C7" s="8"/>
      <c r="D7" s="10"/>
      <c r="E7" s="8"/>
      <c r="F7" s="8"/>
      <c r="G7" s="8"/>
      <c r="H7" s="8"/>
      <c r="I7" s="8"/>
      <c r="J7" s="8"/>
      <c r="M7" s="31"/>
      <c r="N7" s="31"/>
      <c r="O7" s="31"/>
      <c r="P7" s="31"/>
      <c r="Q7" s="31"/>
      <c r="R7" s="31"/>
      <c r="S7" s="31"/>
      <c r="T7" s="31"/>
      <c r="U7" s="16"/>
      <c r="V7" s="16"/>
    </row>
    <row r="8" spans="1:22" ht="22.15" customHeight="1" x14ac:dyDescent="0.4">
      <c r="A8" s="11"/>
      <c r="B8" s="123" t="s">
        <v>5</v>
      </c>
      <c r="C8" s="7" t="s">
        <v>6</v>
      </c>
      <c r="D8" s="7"/>
      <c r="E8" s="11"/>
      <c r="F8" s="11"/>
      <c r="G8" s="11"/>
      <c r="H8" s="11"/>
      <c r="I8" s="11"/>
      <c r="J8" s="11"/>
      <c r="M8" s="95"/>
      <c r="N8" s="95"/>
      <c r="O8" s="31"/>
      <c r="P8" s="31"/>
      <c r="Q8" s="31"/>
      <c r="R8" s="31"/>
      <c r="S8" s="31"/>
      <c r="T8" s="31"/>
      <c r="U8" s="16"/>
      <c r="V8" s="16"/>
    </row>
    <row r="9" spans="1:22" ht="22.15" customHeight="1" x14ac:dyDescent="0.4">
      <c r="A9" s="11"/>
      <c r="B9" s="123" t="s">
        <v>7</v>
      </c>
      <c r="C9" s="7" t="s">
        <v>8</v>
      </c>
      <c r="D9" s="11"/>
      <c r="E9" s="11"/>
      <c r="F9" s="11"/>
      <c r="G9" s="11"/>
      <c r="H9" s="11"/>
      <c r="I9" s="11"/>
      <c r="J9" s="11"/>
      <c r="M9" s="31"/>
      <c r="N9" s="31"/>
      <c r="O9" s="31"/>
      <c r="P9" s="31"/>
      <c r="Q9" s="31"/>
      <c r="R9" s="31"/>
      <c r="S9" s="31"/>
      <c r="T9" s="31"/>
      <c r="U9" s="16"/>
      <c r="V9" s="16"/>
    </row>
    <row r="10" spans="1:22" ht="22.15" customHeight="1" x14ac:dyDescent="0.4">
      <c r="A10" s="11"/>
      <c r="B10" s="123" t="s">
        <v>9</v>
      </c>
      <c r="C10" s="7" t="s">
        <v>10</v>
      </c>
      <c r="D10" s="11"/>
      <c r="E10" s="11"/>
      <c r="F10" s="11"/>
      <c r="G10" s="11"/>
      <c r="H10" s="11"/>
      <c r="I10" s="11"/>
      <c r="J10" s="11"/>
      <c r="M10" s="31"/>
      <c r="N10" s="31"/>
      <c r="O10" s="31"/>
      <c r="P10" s="31"/>
      <c r="Q10" s="31"/>
      <c r="R10" s="31"/>
      <c r="S10" s="31"/>
      <c r="T10" s="31"/>
      <c r="U10" s="16"/>
      <c r="V10" s="16"/>
    </row>
    <row r="11" spans="1:22" ht="22.15" customHeight="1" x14ac:dyDescent="0.4">
      <c r="A11" s="93"/>
      <c r="B11" s="123" t="s">
        <v>11</v>
      </c>
      <c r="C11" s="7" t="s">
        <v>12</v>
      </c>
      <c r="D11" s="11"/>
      <c r="E11" s="11"/>
      <c r="F11" s="11"/>
      <c r="G11" s="11"/>
      <c r="H11" s="11"/>
      <c r="I11" s="11"/>
      <c r="J11" s="11"/>
      <c r="M11" s="122"/>
      <c r="N11" s="122"/>
      <c r="O11" s="122"/>
      <c r="P11" s="122"/>
      <c r="Q11" s="122"/>
      <c r="R11" s="122"/>
      <c r="S11" s="31"/>
      <c r="T11" s="31"/>
      <c r="U11" s="16"/>
      <c r="V11" s="16"/>
    </row>
    <row r="12" spans="1:22" ht="22.15" customHeight="1" x14ac:dyDescent="0.4">
      <c r="A12" s="11"/>
      <c r="B12" s="123" t="s">
        <v>13</v>
      </c>
      <c r="C12" s="7" t="s">
        <v>14</v>
      </c>
      <c r="D12" s="11"/>
      <c r="E12" s="11"/>
      <c r="F12" s="11"/>
      <c r="G12" s="11"/>
      <c r="H12" s="11"/>
      <c r="I12" s="11"/>
      <c r="J12" s="11"/>
      <c r="M12" s="31"/>
      <c r="N12" s="31"/>
      <c r="O12" s="31"/>
      <c r="P12" s="31"/>
      <c r="Q12" s="31"/>
      <c r="R12" s="31"/>
      <c r="S12" s="31"/>
      <c r="T12" s="31"/>
      <c r="U12" s="16"/>
      <c r="V12" s="16"/>
    </row>
    <row r="13" spans="1:22" ht="22.15" customHeight="1" x14ac:dyDescent="0.4">
      <c r="A13" s="11"/>
      <c r="B13" s="123" t="s">
        <v>15</v>
      </c>
      <c r="C13" s="7" t="s">
        <v>16</v>
      </c>
      <c r="D13" s="11"/>
      <c r="E13" s="11"/>
      <c r="F13" s="11"/>
      <c r="G13" s="11"/>
      <c r="H13" s="11"/>
      <c r="I13" s="11"/>
      <c r="J13" s="11"/>
      <c r="M13" s="122"/>
      <c r="N13" s="122"/>
      <c r="O13" s="122"/>
      <c r="P13" s="122"/>
      <c r="Q13" s="122"/>
      <c r="R13" s="122"/>
      <c r="S13" s="122"/>
      <c r="T13" s="122"/>
      <c r="U13" s="16"/>
      <c r="V13" s="16"/>
    </row>
    <row r="14" spans="1:22" ht="22.15" customHeight="1" x14ac:dyDescent="0.4">
      <c r="A14" s="11"/>
      <c r="B14" s="123" t="s">
        <v>17</v>
      </c>
      <c r="C14" s="7" t="s">
        <v>18</v>
      </c>
      <c r="D14" s="11"/>
      <c r="E14" s="11"/>
      <c r="F14" s="11"/>
      <c r="G14" s="11"/>
      <c r="H14" s="11"/>
      <c r="I14" s="11"/>
      <c r="J14" s="11"/>
      <c r="M14" s="31"/>
      <c r="N14" s="31"/>
      <c r="O14" s="31"/>
      <c r="P14" s="31"/>
      <c r="Q14" s="31"/>
      <c r="R14" s="31"/>
      <c r="S14" s="31"/>
      <c r="T14" s="31"/>
      <c r="U14" s="16"/>
      <c r="V14" s="16"/>
    </row>
    <row r="15" spans="1:22" ht="22.15" customHeight="1" x14ac:dyDescent="0.4">
      <c r="A15" s="11"/>
      <c r="B15" s="123" t="s">
        <v>19</v>
      </c>
      <c r="C15" s="7" t="s">
        <v>20</v>
      </c>
      <c r="D15" s="11"/>
      <c r="E15" s="11"/>
      <c r="F15" s="11"/>
      <c r="G15" s="11"/>
      <c r="H15" s="11"/>
      <c r="I15" s="11"/>
      <c r="J15" s="11"/>
      <c r="M15" s="31"/>
      <c r="N15" s="31"/>
      <c r="O15" s="31"/>
      <c r="P15" s="31"/>
      <c r="Q15" s="31"/>
      <c r="R15" s="31"/>
      <c r="S15" s="31"/>
      <c r="T15" s="31"/>
      <c r="U15" s="16"/>
      <c r="V15" s="16"/>
    </row>
    <row r="16" spans="1:22" ht="22.15" customHeight="1" x14ac:dyDescent="0.4">
      <c r="A16" s="11"/>
      <c r="B16" s="123" t="s">
        <v>21</v>
      </c>
      <c r="C16" s="7" t="s">
        <v>22</v>
      </c>
      <c r="D16" s="11"/>
      <c r="E16" s="11"/>
      <c r="F16" s="11"/>
      <c r="G16" s="11"/>
      <c r="H16" s="11"/>
      <c r="I16" s="11"/>
      <c r="J16" s="11"/>
      <c r="M16" s="31"/>
      <c r="N16" s="31"/>
      <c r="O16" s="31"/>
      <c r="P16" s="31"/>
      <c r="Q16" s="31"/>
      <c r="R16" s="31"/>
      <c r="S16" s="31"/>
      <c r="T16" s="31"/>
      <c r="U16" s="16"/>
      <c r="V16" s="16"/>
    </row>
    <row r="17" spans="1:22" ht="22.15" customHeight="1" x14ac:dyDescent="0.4">
      <c r="A17" s="11"/>
      <c r="B17" s="123" t="s">
        <v>23</v>
      </c>
      <c r="C17" s="7" t="s">
        <v>24</v>
      </c>
      <c r="D17" s="11"/>
      <c r="E17" s="11"/>
      <c r="F17" s="11"/>
      <c r="G17" s="11"/>
      <c r="H17" s="11"/>
      <c r="I17" s="11"/>
      <c r="J17" s="11"/>
      <c r="M17" s="31"/>
      <c r="N17" s="31"/>
      <c r="O17" s="31"/>
      <c r="P17" s="31"/>
      <c r="Q17" s="31"/>
      <c r="R17" s="31"/>
      <c r="S17" s="31"/>
      <c r="T17" s="31"/>
      <c r="U17" s="16"/>
      <c r="V17" s="16"/>
    </row>
    <row r="18" spans="1:22" ht="22.15" customHeight="1" x14ac:dyDescent="0.4">
      <c r="A18" s="11"/>
      <c r="B18" s="123" t="s">
        <v>25</v>
      </c>
      <c r="C18" s="7" t="s">
        <v>26</v>
      </c>
      <c r="D18" s="11"/>
      <c r="E18" s="11"/>
      <c r="F18" s="11"/>
      <c r="G18" s="11"/>
      <c r="H18" s="11"/>
      <c r="I18" s="11"/>
      <c r="J18" s="11"/>
      <c r="M18" s="31"/>
      <c r="N18" s="31"/>
      <c r="O18" s="31"/>
      <c r="P18" s="31"/>
      <c r="Q18" s="31"/>
      <c r="R18" s="31"/>
      <c r="S18" s="31"/>
      <c r="T18" s="31"/>
      <c r="U18" s="16"/>
      <c r="V18" s="16"/>
    </row>
    <row r="19" spans="1:22" ht="22.15" customHeight="1" x14ac:dyDescent="0.4">
      <c r="A19" s="11"/>
      <c r="B19" s="123" t="s">
        <v>27</v>
      </c>
      <c r="C19" s="7" t="s">
        <v>28</v>
      </c>
      <c r="D19" s="11"/>
      <c r="E19" s="11"/>
      <c r="F19" s="121"/>
      <c r="G19" s="11"/>
      <c r="H19" s="121"/>
      <c r="I19" s="11"/>
      <c r="J19" s="11"/>
      <c r="M19" s="95"/>
      <c r="N19" s="95"/>
      <c r="O19" s="31"/>
      <c r="P19" s="31"/>
      <c r="Q19" s="31"/>
      <c r="R19" s="31"/>
      <c r="S19" s="31"/>
      <c r="T19" s="31"/>
      <c r="U19" s="16"/>
      <c r="V19" s="16"/>
    </row>
    <row r="20" spans="1:22" ht="22.15" customHeight="1" x14ac:dyDescent="0.4">
      <c r="A20" s="11"/>
      <c r="B20" s="123" t="s">
        <v>29</v>
      </c>
      <c r="C20" s="120" t="s">
        <v>30</v>
      </c>
      <c r="D20" s="121"/>
      <c r="E20" s="121"/>
      <c r="F20" s="11"/>
      <c r="G20" s="11"/>
      <c r="H20" s="11"/>
      <c r="I20" s="11"/>
      <c r="J20" s="11"/>
      <c r="M20" s="31"/>
      <c r="N20" s="31"/>
      <c r="O20" s="31"/>
      <c r="P20" s="31"/>
      <c r="Q20" s="31"/>
      <c r="R20" s="31"/>
      <c r="S20" s="31"/>
      <c r="T20" s="31"/>
      <c r="U20" s="16"/>
      <c r="V20" s="16"/>
    </row>
    <row r="21" spans="1:22" ht="22.15" customHeight="1" x14ac:dyDescent="0.4">
      <c r="A21" s="11"/>
      <c r="B21" s="123" t="s">
        <v>31</v>
      </c>
      <c r="C21" s="7" t="s">
        <v>32</v>
      </c>
      <c r="D21" s="11"/>
      <c r="E21" s="11"/>
      <c r="F21" s="11"/>
      <c r="G21" s="11"/>
      <c r="H21" s="11"/>
      <c r="I21" s="11"/>
      <c r="J21" s="11"/>
      <c r="M21" s="122"/>
      <c r="N21" s="122"/>
      <c r="O21" s="122"/>
      <c r="P21" s="122"/>
      <c r="Q21" s="122"/>
      <c r="R21" s="122"/>
      <c r="S21" s="122"/>
      <c r="T21" s="122"/>
    </row>
    <row r="22" spans="1:22" ht="22.15" customHeight="1" x14ac:dyDescent="0.4">
      <c r="A22" s="11"/>
      <c r="B22" s="123" t="s">
        <v>33</v>
      </c>
      <c r="C22" s="7" t="s">
        <v>34</v>
      </c>
      <c r="D22" s="11"/>
      <c r="E22" s="11"/>
      <c r="F22" s="11"/>
      <c r="G22" s="11"/>
      <c r="H22" s="11"/>
      <c r="I22" s="11"/>
      <c r="J22" s="11"/>
      <c r="M22" s="31"/>
      <c r="N22" s="31"/>
      <c r="O22" s="31"/>
      <c r="P22" s="31"/>
      <c r="Q22" s="31"/>
      <c r="R22" s="31"/>
      <c r="S22" s="31"/>
      <c r="T22" s="31"/>
      <c r="U22" s="16"/>
      <c r="V22" s="16"/>
    </row>
    <row r="23" spans="1:22" ht="22.15" customHeight="1" x14ac:dyDescent="0.4">
      <c r="A23" s="11"/>
      <c r="B23" s="123" t="s">
        <v>35</v>
      </c>
      <c r="C23" s="7" t="s">
        <v>36</v>
      </c>
      <c r="D23" s="11"/>
      <c r="E23" s="11"/>
      <c r="F23" s="11"/>
      <c r="G23" s="11"/>
      <c r="H23" s="11"/>
      <c r="I23" s="11"/>
      <c r="J23" s="11"/>
      <c r="M23" s="31"/>
      <c r="N23" s="31"/>
      <c r="O23" s="31"/>
      <c r="P23" s="31"/>
      <c r="Q23" s="31"/>
      <c r="R23" s="31"/>
      <c r="S23" s="31"/>
      <c r="T23" s="31"/>
      <c r="U23" s="16"/>
      <c r="V23" s="16"/>
    </row>
    <row r="24" spans="1:22" ht="22.15" customHeight="1" x14ac:dyDescent="0.4">
      <c r="A24" s="11"/>
      <c r="B24" s="123" t="s">
        <v>37</v>
      </c>
      <c r="C24" s="7" t="s">
        <v>38</v>
      </c>
      <c r="D24" s="11"/>
      <c r="E24" s="11"/>
      <c r="F24" s="11"/>
      <c r="G24" s="11"/>
      <c r="H24" s="11"/>
      <c r="I24" s="11"/>
      <c r="J24" s="11"/>
      <c r="M24" s="31"/>
      <c r="N24" s="31"/>
      <c r="O24" s="31"/>
      <c r="P24" s="31"/>
      <c r="Q24" s="31"/>
      <c r="R24" s="31"/>
      <c r="S24" s="31"/>
      <c r="T24" s="31"/>
      <c r="U24" s="16"/>
      <c r="V24" s="16"/>
    </row>
    <row r="25" spans="1:22" ht="22.15" customHeight="1" x14ac:dyDescent="0.4">
      <c r="A25" s="11"/>
      <c r="B25" s="123" t="s">
        <v>39</v>
      </c>
      <c r="C25" s="7" t="s">
        <v>40</v>
      </c>
      <c r="D25" s="11"/>
      <c r="E25" s="11"/>
      <c r="F25" s="13"/>
      <c r="G25" s="11"/>
      <c r="H25" s="11"/>
      <c r="I25" s="11"/>
      <c r="J25" s="11"/>
      <c r="M25" s="31"/>
      <c r="N25" s="31"/>
      <c r="O25" s="31"/>
      <c r="P25" s="31"/>
      <c r="Q25" s="31"/>
      <c r="R25" s="31"/>
      <c r="S25" s="31"/>
      <c r="T25" s="31"/>
      <c r="U25" s="16"/>
      <c r="V25" s="16"/>
    </row>
    <row r="26" spans="1:22" ht="22.15" customHeight="1" x14ac:dyDescent="0.4">
      <c r="A26" s="11"/>
      <c r="B26" s="123"/>
      <c r="C26" s="7"/>
      <c r="D26" s="11"/>
      <c r="E26" s="11"/>
      <c r="F26" s="13"/>
      <c r="G26" s="11"/>
      <c r="H26" s="11"/>
      <c r="I26" s="11"/>
      <c r="J26" s="11"/>
      <c r="M26" s="31"/>
      <c r="N26" s="31"/>
      <c r="O26" s="31"/>
      <c r="P26" s="31"/>
      <c r="Q26" s="31"/>
      <c r="R26" s="31"/>
      <c r="S26" s="31"/>
      <c r="T26" s="31"/>
      <c r="U26" s="16"/>
      <c r="V26" s="16"/>
    </row>
    <row r="27" spans="1:22" ht="22.15" customHeight="1" x14ac:dyDescent="0.4">
      <c r="A27" s="8"/>
      <c r="B27" s="9" t="s">
        <v>41</v>
      </c>
      <c r="C27" s="8"/>
      <c r="D27" s="10"/>
      <c r="E27" s="8"/>
      <c r="F27" s="8"/>
      <c r="G27" s="8"/>
      <c r="H27" s="8"/>
      <c r="I27" s="8"/>
      <c r="J27" s="8"/>
      <c r="M27" s="31"/>
      <c r="N27" s="31"/>
      <c r="O27" s="31"/>
      <c r="P27" s="31"/>
      <c r="Q27" s="31"/>
      <c r="R27" s="31"/>
      <c r="S27" s="31"/>
      <c r="T27" s="31"/>
      <c r="U27" s="16"/>
      <c r="V27" s="16"/>
    </row>
    <row r="28" spans="1:22" ht="22.15" customHeight="1" x14ac:dyDescent="0.4">
      <c r="A28" s="11"/>
      <c r="B28" s="123" t="s">
        <v>42</v>
      </c>
      <c r="C28" s="7" t="s">
        <v>43</v>
      </c>
      <c r="D28" s="11"/>
      <c r="E28" s="11"/>
      <c r="F28" s="13"/>
      <c r="G28" s="11"/>
      <c r="H28" s="11"/>
      <c r="I28" s="11"/>
      <c r="J28" s="11"/>
      <c r="M28" s="31"/>
      <c r="N28" s="31"/>
      <c r="O28" s="31"/>
      <c r="P28" s="31"/>
      <c r="Q28" s="31"/>
      <c r="R28" s="31"/>
      <c r="S28" s="31"/>
      <c r="T28" s="31"/>
      <c r="U28" s="16"/>
      <c r="V28" s="16"/>
    </row>
    <row r="29" spans="1:22" ht="22.15" customHeight="1" x14ac:dyDescent="0.4">
      <c r="A29" s="11"/>
      <c r="B29" s="123" t="s">
        <v>44</v>
      </c>
      <c r="C29" s="7" t="s">
        <v>45</v>
      </c>
      <c r="D29" s="11"/>
      <c r="E29" s="11"/>
      <c r="F29" s="13"/>
      <c r="G29" s="11"/>
      <c r="H29" s="11"/>
      <c r="I29" s="11"/>
      <c r="J29" s="11"/>
      <c r="M29" s="31"/>
      <c r="N29" s="31"/>
      <c r="O29" s="31"/>
      <c r="P29" s="31"/>
      <c r="Q29" s="31"/>
      <c r="R29" s="31"/>
      <c r="S29" s="31"/>
      <c r="T29" s="31"/>
      <c r="U29" s="16"/>
      <c r="V29" s="16"/>
    </row>
    <row r="30" spans="1:22" ht="22.15" customHeight="1" x14ac:dyDescent="0.4">
      <c r="A30" s="11"/>
      <c r="B30" s="123" t="s">
        <v>46</v>
      </c>
      <c r="C30" s="7" t="s">
        <v>47</v>
      </c>
      <c r="D30" s="11"/>
      <c r="E30" s="11"/>
      <c r="F30" s="13"/>
      <c r="G30" s="11"/>
      <c r="H30" s="11"/>
      <c r="I30" s="11"/>
      <c r="J30" s="11"/>
      <c r="M30" s="31"/>
      <c r="N30" s="31"/>
      <c r="O30" s="31"/>
      <c r="P30" s="31"/>
      <c r="Q30" s="31"/>
      <c r="R30" s="31"/>
      <c r="S30" s="31"/>
      <c r="T30" s="31"/>
      <c r="U30" s="16"/>
      <c r="V30" s="16"/>
    </row>
    <row r="31" spans="1:22" ht="22.15" customHeight="1" x14ac:dyDescent="0.4">
      <c r="A31" s="11"/>
      <c r="B31" s="123" t="s">
        <v>48</v>
      </c>
      <c r="C31" s="7" t="s">
        <v>49</v>
      </c>
      <c r="D31" s="11"/>
      <c r="E31" s="11"/>
      <c r="F31" s="13"/>
      <c r="G31" s="11"/>
      <c r="H31" s="11"/>
      <c r="I31" s="11"/>
      <c r="J31" s="11"/>
      <c r="M31" s="31"/>
      <c r="N31" s="31"/>
      <c r="O31" s="31"/>
      <c r="P31" s="31"/>
      <c r="Q31" s="31"/>
      <c r="R31" s="31"/>
      <c r="S31" s="31"/>
      <c r="T31" s="31"/>
      <c r="U31" s="16"/>
      <c r="V31" s="16"/>
    </row>
    <row r="32" spans="1:22" ht="22.15" customHeight="1" x14ac:dyDescent="0.4">
      <c r="A32" s="11"/>
      <c r="B32" s="123" t="s">
        <v>50</v>
      </c>
      <c r="C32" s="7" t="s">
        <v>51</v>
      </c>
      <c r="D32" s="11"/>
      <c r="E32" s="11"/>
      <c r="F32" s="13"/>
      <c r="G32" s="11"/>
      <c r="H32" s="11"/>
      <c r="I32" s="11"/>
      <c r="J32" s="11"/>
      <c r="M32" s="31"/>
      <c r="N32" s="31"/>
      <c r="O32" s="31"/>
      <c r="P32" s="31"/>
      <c r="Q32" s="31"/>
      <c r="R32" s="31"/>
      <c r="S32" s="31"/>
      <c r="T32" s="31"/>
      <c r="U32" s="16"/>
      <c r="V32" s="16"/>
    </row>
    <row r="33" spans="1:22" ht="22.15" customHeight="1" x14ac:dyDescent="0.4">
      <c r="A33" s="11"/>
      <c r="B33" s="123" t="s">
        <v>52</v>
      </c>
      <c r="C33" s="7" t="s">
        <v>53</v>
      </c>
      <c r="D33" s="11"/>
      <c r="E33" s="11"/>
      <c r="F33" s="13"/>
      <c r="G33" s="11"/>
      <c r="H33" s="11"/>
      <c r="I33" s="11"/>
      <c r="J33" s="11"/>
      <c r="M33" s="31"/>
      <c r="N33" s="31"/>
      <c r="O33" s="31"/>
      <c r="P33" s="31"/>
      <c r="Q33" s="31"/>
      <c r="R33" s="31"/>
      <c r="S33" s="31"/>
      <c r="T33" s="31"/>
      <c r="U33" s="16"/>
      <c r="V33" s="16"/>
    </row>
    <row r="34" spans="1:22" ht="22.15" customHeight="1" x14ac:dyDescent="0.4">
      <c r="A34" s="11"/>
      <c r="B34" s="123" t="s">
        <v>54</v>
      </c>
      <c r="C34" s="7" t="s">
        <v>55</v>
      </c>
      <c r="D34" s="11"/>
      <c r="E34" s="11"/>
      <c r="F34" s="13"/>
      <c r="G34" s="11"/>
      <c r="H34" s="11"/>
      <c r="I34" s="11"/>
      <c r="J34" s="11"/>
      <c r="M34" s="31"/>
      <c r="N34" s="31"/>
      <c r="O34" s="31"/>
      <c r="P34" s="31"/>
      <c r="Q34" s="31"/>
      <c r="R34" s="31"/>
      <c r="S34" s="31"/>
      <c r="T34" s="31"/>
      <c r="U34" s="16"/>
      <c r="V34" s="16"/>
    </row>
    <row r="35" spans="1:22" ht="22.15" customHeight="1" x14ac:dyDescent="0.4">
      <c r="A35" s="11"/>
      <c r="B35" s="123" t="s">
        <v>56</v>
      </c>
      <c r="C35" s="7" t="s">
        <v>57</v>
      </c>
      <c r="D35" s="11"/>
      <c r="E35" s="11"/>
      <c r="F35" s="13"/>
      <c r="G35" s="11"/>
      <c r="H35" s="11"/>
      <c r="I35" s="11"/>
      <c r="J35" s="11"/>
      <c r="M35" s="31"/>
      <c r="N35" s="31"/>
      <c r="O35" s="31"/>
      <c r="P35" s="31"/>
      <c r="Q35" s="31"/>
      <c r="R35" s="31"/>
      <c r="S35" s="31"/>
      <c r="T35" s="31"/>
      <c r="U35" s="16"/>
      <c r="V35" s="16"/>
    </row>
    <row r="36" spans="1:22" ht="22.15" customHeight="1" x14ac:dyDescent="0.4">
      <c r="A36" s="11"/>
      <c r="B36" s="123" t="s">
        <v>58</v>
      </c>
      <c r="C36" s="7" t="s">
        <v>59</v>
      </c>
      <c r="D36" s="11"/>
      <c r="E36" s="11"/>
      <c r="F36" s="13"/>
      <c r="G36" s="11"/>
      <c r="H36" s="11"/>
      <c r="I36" s="11"/>
      <c r="J36" s="11"/>
      <c r="M36" s="31"/>
      <c r="N36" s="31"/>
      <c r="O36" s="31"/>
      <c r="P36" s="31"/>
      <c r="Q36" s="31"/>
      <c r="R36" s="31"/>
      <c r="S36" s="31"/>
      <c r="T36" s="31"/>
      <c r="U36" s="16"/>
      <c r="V36" s="16"/>
    </row>
    <row r="37" spans="1:22" ht="22.15" customHeight="1" x14ac:dyDescent="0.4">
      <c r="A37" s="11"/>
      <c r="B37" s="123"/>
      <c r="C37" s="7"/>
      <c r="D37" s="11"/>
      <c r="E37" s="11"/>
      <c r="F37" s="13"/>
      <c r="G37" s="11"/>
      <c r="H37" s="11"/>
      <c r="I37" s="11"/>
      <c r="J37" s="11"/>
      <c r="M37" s="31"/>
      <c r="N37" s="31"/>
      <c r="O37" s="31"/>
      <c r="P37" s="31"/>
      <c r="Q37" s="31"/>
      <c r="R37" s="31"/>
      <c r="S37" s="31"/>
      <c r="T37" s="31"/>
      <c r="U37" s="16"/>
      <c r="V37" s="16"/>
    </row>
    <row r="38" spans="1:22" ht="22.15" customHeight="1" x14ac:dyDescent="0.4">
      <c r="A38" s="8"/>
      <c r="B38" s="9" t="s">
        <v>60</v>
      </c>
      <c r="C38" s="8"/>
      <c r="D38" s="10"/>
      <c r="E38" s="8"/>
      <c r="F38" s="8"/>
      <c r="G38" s="8"/>
      <c r="H38" s="8"/>
      <c r="I38" s="8"/>
      <c r="J38" s="8"/>
      <c r="M38" s="31"/>
      <c r="N38" s="31"/>
      <c r="O38" s="31"/>
      <c r="P38" s="31"/>
      <c r="Q38" s="31"/>
      <c r="R38" s="31"/>
      <c r="S38" s="31"/>
      <c r="T38" s="31"/>
      <c r="U38" s="16"/>
      <c r="V38" s="16"/>
    </row>
    <row r="39" spans="1:22" ht="22.15" customHeight="1" x14ac:dyDescent="0.4">
      <c r="A39" s="11"/>
      <c r="B39" s="123" t="s">
        <v>61</v>
      </c>
      <c r="C39" s="7" t="s">
        <v>62</v>
      </c>
      <c r="D39" s="11"/>
      <c r="E39" s="11"/>
      <c r="F39" s="13"/>
      <c r="G39" s="11"/>
      <c r="H39" s="11"/>
      <c r="I39" s="11"/>
      <c r="J39" s="11"/>
      <c r="M39" s="31"/>
      <c r="N39" s="31"/>
      <c r="O39" s="31"/>
      <c r="P39" s="31"/>
      <c r="Q39" s="31"/>
      <c r="R39" s="31"/>
      <c r="S39" s="31"/>
      <c r="T39" s="31"/>
      <c r="U39" s="16"/>
      <c r="V39" s="16"/>
    </row>
    <row r="40" spans="1:22" ht="22.15" customHeight="1" x14ac:dyDescent="0.4">
      <c r="A40" s="11"/>
      <c r="B40" s="123" t="s">
        <v>63</v>
      </c>
      <c r="C40" s="7" t="s">
        <v>64</v>
      </c>
      <c r="D40" s="11"/>
      <c r="E40" s="11"/>
      <c r="F40" s="13"/>
      <c r="G40" s="11"/>
      <c r="H40" s="11"/>
      <c r="I40" s="11"/>
      <c r="J40" s="11"/>
      <c r="M40" s="31"/>
      <c r="N40" s="31"/>
      <c r="O40" s="31"/>
      <c r="P40" s="31"/>
      <c r="Q40" s="31"/>
      <c r="R40" s="31"/>
      <c r="S40" s="31"/>
      <c r="T40" s="31"/>
      <c r="U40" s="16"/>
      <c r="V40" s="16"/>
    </row>
    <row r="41" spans="1:22" ht="22.15" customHeight="1" x14ac:dyDescent="0.4">
      <c r="A41" s="11"/>
      <c r="B41" s="123" t="s">
        <v>65</v>
      </c>
      <c r="C41" s="7" t="s">
        <v>66</v>
      </c>
      <c r="D41" s="11"/>
      <c r="E41" s="11"/>
      <c r="F41" s="13"/>
      <c r="G41" s="11"/>
      <c r="H41" s="11"/>
      <c r="I41" s="11"/>
      <c r="J41" s="11"/>
      <c r="M41" s="31"/>
      <c r="N41" s="31"/>
      <c r="O41" s="31"/>
      <c r="P41" s="31"/>
      <c r="Q41" s="31"/>
      <c r="R41" s="31"/>
      <c r="S41" s="31"/>
      <c r="T41" s="31"/>
      <c r="U41" s="16"/>
      <c r="V41" s="16"/>
    </row>
    <row r="42" spans="1:22" ht="22.15" customHeight="1" x14ac:dyDescent="0.4">
      <c r="A42" s="11"/>
      <c r="B42" s="123" t="s">
        <v>67</v>
      </c>
      <c r="C42" s="7" t="s">
        <v>68</v>
      </c>
      <c r="D42" s="11"/>
      <c r="E42" s="11"/>
      <c r="F42" s="13"/>
      <c r="G42" s="11"/>
      <c r="H42" s="11"/>
      <c r="I42" s="11"/>
      <c r="J42" s="11"/>
      <c r="M42" s="31"/>
      <c r="N42" s="31"/>
      <c r="O42" s="31"/>
      <c r="P42" s="31"/>
      <c r="Q42" s="31"/>
      <c r="R42" s="31"/>
      <c r="S42" s="31"/>
      <c r="T42" s="31"/>
      <c r="U42" s="16"/>
      <c r="V42" s="16"/>
    </row>
    <row r="43" spans="1:22" ht="22.15" customHeight="1" x14ac:dyDescent="0.4">
      <c r="A43" s="11"/>
      <c r="B43" s="123" t="s">
        <v>69</v>
      </c>
      <c r="C43" s="7" t="s">
        <v>70</v>
      </c>
      <c r="D43" s="11"/>
      <c r="E43" s="11"/>
      <c r="F43" s="13"/>
      <c r="G43" s="11"/>
      <c r="H43" s="11"/>
      <c r="I43" s="11"/>
      <c r="J43" s="11"/>
      <c r="M43" s="31"/>
      <c r="N43" s="31"/>
      <c r="O43" s="31"/>
      <c r="P43" s="31"/>
      <c r="Q43" s="31"/>
      <c r="R43" s="31"/>
      <c r="S43" s="31"/>
      <c r="T43" s="31"/>
      <c r="U43" s="16"/>
      <c r="V43" s="16"/>
    </row>
    <row r="44" spans="1:22" ht="22.15" customHeight="1" x14ac:dyDescent="0.4">
      <c r="A44" s="11"/>
      <c r="B44" s="123" t="s">
        <v>71</v>
      </c>
      <c r="C44" s="7" t="s">
        <v>72</v>
      </c>
      <c r="D44" s="11"/>
      <c r="E44" s="11"/>
      <c r="F44" s="13"/>
      <c r="G44" s="11"/>
      <c r="H44" s="11"/>
      <c r="I44" s="11"/>
      <c r="J44" s="11"/>
      <c r="M44" s="31"/>
      <c r="N44" s="31"/>
      <c r="O44" s="31"/>
      <c r="P44" s="31"/>
      <c r="Q44" s="31"/>
      <c r="R44" s="31"/>
      <c r="S44" s="31"/>
      <c r="T44" s="31"/>
      <c r="U44" s="16"/>
      <c r="V44" s="16"/>
    </row>
    <row r="45" spans="1:22" ht="22.15" customHeight="1" x14ac:dyDescent="0.4">
      <c r="A45" s="11"/>
      <c r="B45" s="123" t="s">
        <v>73</v>
      </c>
      <c r="C45" s="7" t="s">
        <v>74</v>
      </c>
      <c r="D45" s="11"/>
      <c r="E45" s="11"/>
      <c r="F45" s="13"/>
      <c r="G45" s="11"/>
      <c r="H45" s="11"/>
      <c r="I45" s="11"/>
      <c r="J45" s="11"/>
      <c r="M45" s="31"/>
      <c r="N45" s="31"/>
      <c r="O45" s="31"/>
      <c r="P45" s="31"/>
      <c r="Q45" s="31"/>
      <c r="R45" s="31"/>
      <c r="S45" s="31"/>
      <c r="T45" s="31"/>
      <c r="U45" s="16"/>
      <c r="V45" s="16"/>
    </row>
    <row r="46" spans="1:22" ht="22.15" customHeight="1" x14ac:dyDescent="0.4">
      <c r="A46" s="11"/>
      <c r="B46" s="123" t="s">
        <v>75</v>
      </c>
      <c r="C46" s="7" t="s">
        <v>76</v>
      </c>
      <c r="D46" s="11"/>
      <c r="E46" s="11"/>
      <c r="F46" s="13"/>
      <c r="G46" s="11"/>
      <c r="H46" s="11"/>
      <c r="I46" s="11"/>
      <c r="J46" s="11"/>
      <c r="M46" s="31"/>
      <c r="N46" s="31"/>
      <c r="O46" s="31"/>
      <c r="P46" s="31"/>
      <c r="Q46" s="31"/>
      <c r="R46" s="31"/>
      <c r="S46" s="31"/>
      <c r="T46" s="31"/>
      <c r="U46" s="16"/>
      <c r="V46" s="16"/>
    </row>
    <row r="47" spans="1:22" ht="22.15" customHeight="1" x14ac:dyDescent="0.4">
      <c r="A47" s="11"/>
      <c r="B47" s="123" t="s">
        <v>77</v>
      </c>
      <c r="C47" s="7" t="s">
        <v>78</v>
      </c>
      <c r="D47" s="11"/>
      <c r="E47" s="11"/>
      <c r="F47" s="13"/>
      <c r="G47" s="11"/>
      <c r="H47" s="11"/>
      <c r="I47" s="11"/>
      <c r="J47" s="11"/>
      <c r="M47" s="31"/>
      <c r="N47" s="31"/>
      <c r="O47" s="31"/>
      <c r="P47" s="31"/>
      <c r="Q47" s="31"/>
      <c r="R47" s="31"/>
      <c r="S47" s="31"/>
      <c r="T47" s="31"/>
      <c r="U47" s="16"/>
      <c r="V47" s="16"/>
    </row>
    <row r="48" spans="1:22" ht="22.15" customHeight="1" x14ac:dyDescent="0.4">
      <c r="A48" s="11"/>
      <c r="B48" s="123" t="s">
        <v>79</v>
      </c>
      <c r="C48" s="7" t="s">
        <v>80</v>
      </c>
      <c r="D48" s="11"/>
      <c r="E48" s="11"/>
      <c r="F48" s="13"/>
      <c r="G48" s="11"/>
      <c r="H48" s="11"/>
      <c r="I48" s="11"/>
      <c r="J48" s="11"/>
      <c r="M48" s="31"/>
      <c r="N48" s="31"/>
      <c r="O48" s="31"/>
      <c r="P48" s="31"/>
      <c r="Q48" s="31"/>
      <c r="R48" s="31"/>
      <c r="S48" s="31"/>
      <c r="T48" s="31"/>
      <c r="U48" s="16"/>
      <c r="V48" s="16"/>
    </row>
    <row r="49" spans="1:22" ht="22.15" customHeight="1" x14ac:dyDescent="0.4">
      <c r="A49" s="11"/>
      <c r="B49" s="123"/>
      <c r="C49" s="7"/>
      <c r="D49" s="11"/>
      <c r="E49" s="11"/>
      <c r="F49" s="13"/>
      <c r="G49" s="11"/>
      <c r="H49" s="11"/>
      <c r="I49" s="11"/>
      <c r="J49" s="11"/>
      <c r="M49" s="31"/>
      <c r="N49" s="31"/>
      <c r="O49" s="31"/>
      <c r="P49" s="31"/>
      <c r="Q49" s="31"/>
      <c r="R49" s="31"/>
      <c r="S49" s="31"/>
      <c r="T49" s="31"/>
      <c r="U49" s="16"/>
      <c r="V49" s="16"/>
    </row>
    <row r="50" spans="1:22" ht="22.15" customHeight="1" x14ac:dyDescent="0.4">
      <c r="A50" s="11"/>
      <c r="B50" s="9" t="s">
        <v>81</v>
      </c>
      <c r="C50" s="7"/>
      <c r="D50" s="11"/>
      <c r="E50" s="11"/>
      <c r="F50" s="13"/>
      <c r="G50" s="11"/>
      <c r="H50" s="11"/>
      <c r="I50" s="11"/>
      <c r="J50" s="11"/>
      <c r="M50" s="31"/>
      <c r="N50" s="31"/>
      <c r="O50" s="31"/>
      <c r="P50" s="31"/>
      <c r="Q50" s="31"/>
      <c r="R50" s="31"/>
      <c r="S50" s="31"/>
      <c r="T50" s="31"/>
      <c r="U50" s="16"/>
      <c r="V50" s="16"/>
    </row>
    <row r="51" spans="1:22" ht="22.15" customHeight="1" x14ac:dyDescent="0.4">
      <c r="A51" s="11"/>
      <c r="B51" s="123" t="s">
        <v>82</v>
      </c>
      <c r="C51" s="7" t="s">
        <v>83</v>
      </c>
      <c r="D51" s="11"/>
      <c r="E51" s="11"/>
      <c r="F51" s="13"/>
      <c r="G51" s="11"/>
      <c r="H51" s="11"/>
      <c r="I51" s="11"/>
      <c r="J51" s="11"/>
      <c r="M51" s="31"/>
      <c r="N51" s="31"/>
      <c r="O51" s="31"/>
      <c r="P51" s="31"/>
      <c r="Q51" s="31"/>
      <c r="R51" s="31"/>
      <c r="S51" s="31"/>
      <c r="T51" s="31"/>
      <c r="U51" s="16"/>
      <c r="V51" s="16"/>
    </row>
    <row r="52" spans="1:22" ht="22.15" customHeight="1" x14ac:dyDescent="0.4">
      <c r="A52" s="11"/>
      <c r="B52" s="123" t="s">
        <v>84</v>
      </c>
      <c r="C52" s="7" t="s">
        <v>85</v>
      </c>
      <c r="D52" s="11"/>
      <c r="E52" s="11"/>
      <c r="F52" s="13"/>
      <c r="G52" s="11"/>
      <c r="H52" s="11"/>
      <c r="I52" s="11"/>
      <c r="J52" s="11"/>
      <c r="M52" s="31"/>
      <c r="N52" s="31"/>
      <c r="O52" s="31"/>
      <c r="P52" s="31"/>
      <c r="Q52" s="31"/>
      <c r="R52" s="31"/>
      <c r="S52" s="31"/>
      <c r="T52" s="31"/>
      <c r="U52" s="16"/>
      <c r="V52" s="16"/>
    </row>
    <row r="53" spans="1:22" ht="22.15" customHeight="1" x14ac:dyDescent="0.4">
      <c r="A53" s="11"/>
      <c r="B53" s="123" t="s">
        <v>86</v>
      </c>
      <c r="C53" s="7" t="s">
        <v>87</v>
      </c>
      <c r="D53" s="11"/>
      <c r="E53" s="11"/>
      <c r="F53" s="13"/>
      <c r="G53" s="11"/>
      <c r="H53" s="11"/>
      <c r="I53" s="11"/>
      <c r="J53" s="11"/>
      <c r="M53" s="31"/>
      <c r="N53" s="31"/>
      <c r="O53" s="31"/>
      <c r="P53" s="31"/>
      <c r="Q53" s="31"/>
      <c r="R53" s="31"/>
      <c r="S53" s="31"/>
      <c r="T53" s="31"/>
      <c r="U53" s="16"/>
      <c r="V53" s="16"/>
    </row>
    <row r="54" spans="1:22" ht="22.15" customHeight="1" x14ac:dyDescent="0.4">
      <c r="A54" s="11"/>
      <c r="B54" s="123" t="s">
        <v>88</v>
      </c>
      <c r="C54" s="7" t="s">
        <v>89</v>
      </c>
      <c r="D54" s="11"/>
      <c r="E54" s="11"/>
      <c r="F54" s="13"/>
      <c r="G54" s="11"/>
      <c r="H54" s="11"/>
      <c r="I54" s="11"/>
      <c r="J54" s="11"/>
      <c r="M54" s="31"/>
      <c r="N54" s="31"/>
      <c r="O54" s="31"/>
      <c r="P54" s="31"/>
      <c r="Q54" s="31"/>
      <c r="R54" s="31"/>
      <c r="S54" s="31"/>
      <c r="T54" s="31"/>
      <c r="U54" s="16"/>
      <c r="V54" s="16"/>
    </row>
    <row r="55" spans="1:22" ht="22.15" customHeight="1" x14ac:dyDescent="0.4">
      <c r="A55" s="11"/>
      <c r="B55" s="123" t="s">
        <v>90</v>
      </c>
      <c r="C55" s="7" t="s">
        <v>91</v>
      </c>
      <c r="D55" s="11"/>
      <c r="E55" s="11"/>
      <c r="F55" s="13"/>
      <c r="G55" s="11"/>
      <c r="H55" s="11"/>
      <c r="I55" s="11"/>
      <c r="J55" s="11"/>
      <c r="M55" s="31"/>
      <c r="N55" s="31"/>
      <c r="O55" s="31"/>
      <c r="P55" s="31"/>
      <c r="Q55" s="31"/>
      <c r="R55" s="31"/>
      <c r="S55" s="31"/>
      <c r="T55" s="31"/>
      <c r="U55" s="16"/>
      <c r="V55" s="16"/>
    </row>
    <row r="56" spans="1:22" ht="22.15" customHeight="1" x14ac:dyDescent="0.4">
      <c r="A56" s="11"/>
      <c r="B56" s="123" t="s">
        <v>92</v>
      </c>
      <c r="C56" s="7" t="s">
        <v>93</v>
      </c>
      <c r="D56" s="11"/>
      <c r="E56" s="11"/>
      <c r="F56" s="13"/>
      <c r="G56" s="11"/>
      <c r="H56" s="11"/>
      <c r="I56" s="11"/>
      <c r="J56" s="11"/>
      <c r="M56" s="31"/>
      <c r="N56" s="31"/>
      <c r="O56" s="31"/>
      <c r="P56" s="31"/>
      <c r="Q56" s="31"/>
      <c r="R56" s="31"/>
      <c r="S56" s="31"/>
      <c r="T56" s="31"/>
      <c r="U56" s="16"/>
      <c r="V56" s="16"/>
    </row>
    <row r="57" spans="1:22" ht="22.15" customHeight="1" x14ac:dyDescent="0.4">
      <c r="A57" s="11"/>
      <c r="B57" s="123" t="s">
        <v>94</v>
      </c>
      <c r="C57" s="7" t="s">
        <v>95</v>
      </c>
      <c r="D57" s="11"/>
      <c r="E57" s="11"/>
      <c r="F57" s="13"/>
      <c r="G57" s="11"/>
      <c r="H57" s="11"/>
      <c r="I57" s="11"/>
      <c r="J57" s="11"/>
      <c r="M57" s="31"/>
      <c r="N57" s="31"/>
      <c r="O57" s="31"/>
      <c r="P57" s="31"/>
      <c r="Q57" s="31"/>
      <c r="R57" s="31"/>
      <c r="S57" s="31"/>
      <c r="T57" s="31"/>
      <c r="U57" s="16"/>
      <c r="V57" s="16"/>
    </row>
    <row r="58" spans="1:22" ht="22.15" customHeight="1" x14ac:dyDescent="0.4">
      <c r="A58" s="11"/>
      <c r="B58" s="123" t="s">
        <v>96</v>
      </c>
      <c r="C58" s="7" t="s">
        <v>97</v>
      </c>
      <c r="D58" s="11"/>
      <c r="E58" s="11"/>
      <c r="F58" s="13"/>
      <c r="G58" s="11"/>
      <c r="H58" s="11"/>
      <c r="I58" s="11"/>
      <c r="J58" s="11"/>
      <c r="M58" s="31"/>
      <c r="N58" s="31"/>
      <c r="O58" s="31"/>
      <c r="P58" s="31"/>
      <c r="Q58" s="31"/>
      <c r="R58" s="31"/>
      <c r="S58" s="31"/>
      <c r="T58" s="31"/>
      <c r="U58" s="16"/>
      <c r="V58" s="16"/>
    </row>
    <row r="59" spans="1:22" ht="22.15" customHeight="1" x14ac:dyDescent="0.4">
      <c r="A59" s="11"/>
      <c r="B59" s="123" t="s">
        <v>98</v>
      </c>
      <c r="C59" s="7" t="s">
        <v>99</v>
      </c>
      <c r="D59" s="11"/>
      <c r="E59" s="11"/>
      <c r="F59" s="13"/>
      <c r="G59" s="11"/>
      <c r="H59" s="11"/>
      <c r="I59" s="11"/>
      <c r="J59" s="11"/>
      <c r="M59" s="31"/>
      <c r="N59" s="31"/>
      <c r="O59" s="31"/>
      <c r="P59" s="31"/>
      <c r="Q59" s="31"/>
      <c r="R59" s="31"/>
      <c r="S59" s="31"/>
      <c r="T59" s="31"/>
      <c r="U59" s="16"/>
      <c r="V59" s="16"/>
    </row>
    <row r="60" spans="1:22" ht="22.15" customHeight="1" x14ac:dyDescent="0.4">
      <c r="A60" s="11"/>
      <c r="B60" s="123" t="s">
        <v>100</v>
      </c>
      <c r="C60" s="7" t="s">
        <v>101</v>
      </c>
      <c r="D60" s="11"/>
      <c r="E60" s="11"/>
      <c r="F60" s="13"/>
      <c r="G60" s="11"/>
      <c r="H60" s="11"/>
      <c r="I60" s="11"/>
      <c r="J60" s="11"/>
      <c r="M60" s="31"/>
      <c r="N60" s="31"/>
      <c r="O60" s="31"/>
      <c r="P60" s="31"/>
      <c r="Q60" s="31"/>
      <c r="R60" s="31"/>
      <c r="S60" s="31"/>
      <c r="T60" s="31"/>
      <c r="U60" s="16"/>
      <c r="V60" s="16"/>
    </row>
    <row r="61" spans="1:22" ht="22.15" customHeight="1" x14ac:dyDescent="0.4">
      <c r="A61" s="11"/>
      <c r="B61" s="123" t="s">
        <v>102</v>
      </c>
      <c r="C61" s="7" t="s">
        <v>103</v>
      </c>
      <c r="D61" s="11"/>
      <c r="E61" s="11"/>
      <c r="F61" s="13"/>
      <c r="G61" s="11"/>
      <c r="H61" s="11"/>
      <c r="I61" s="11"/>
      <c r="J61" s="11"/>
      <c r="M61" s="31"/>
      <c r="N61" s="31"/>
      <c r="O61" s="31"/>
      <c r="P61" s="31"/>
      <c r="Q61" s="31"/>
      <c r="R61" s="31"/>
      <c r="S61" s="31"/>
      <c r="T61" s="31"/>
      <c r="U61" s="16"/>
      <c r="V61" s="16"/>
    </row>
    <row r="62" spans="1:22" ht="22.15" customHeight="1" x14ac:dyDescent="0.4">
      <c r="A62" s="11"/>
      <c r="B62" s="123" t="s">
        <v>104</v>
      </c>
      <c r="C62" s="7" t="s">
        <v>105</v>
      </c>
      <c r="D62" s="11"/>
      <c r="E62" s="11"/>
      <c r="F62" s="13"/>
      <c r="G62" s="11"/>
      <c r="H62" s="11"/>
      <c r="I62" s="11"/>
      <c r="J62" s="11"/>
      <c r="M62" s="31"/>
      <c r="N62" s="31"/>
      <c r="O62" s="31"/>
      <c r="P62" s="31"/>
      <c r="Q62" s="31"/>
      <c r="R62" s="31"/>
      <c r="S62" s="31"/>
      <c r="T62" s="31"/>
      <c r="U62" s="16"/>
      <c r="V62" s="16"/>
    </row>
    <row r="63" spans="1:22" ht="22.15" customHeight="1" x14ac:dyDescent="0.4">
      <c r="A63" s="11"/>
      <c r="B63" s="123" t="s">
        <v>106</v>
      </c>
      <c r="C63" s="7" t="s">
        <v>107</v>
      </c>
      <c r="D63" s="11"/>
      <c r="E63" s="11"/>
      <c r="F63" s="13"/>
      <c r="G63" s="11"/>
      <c r="H63" s="11"/>
      <c r="I63" s="11"/>
      <c r="J63" s="11"/>
      <c r="M63" s="31"/>
      <c r="N63" s="31"/>
      <c r="O63" s="31"/>
      <c r="P63" s="31"/>
      <c r="Q63" s="31"/>
      <c r="R63" s="31"/>
      <c r="S63" s="31"/>
      <c r="T63" s="31"/>
      <c r="U63" s="16"/>
      <c r="V63" s="16"/>
    </row>
    <row r="64" spans="1:22" ht="22.15" customHeight="1" x14ac:dyDescent="0.4">
      <c r="A64" s="11"/>
      <c r="B64" s="123" t="s">
        <v>108</v>
      </c>
      <c r="C64" s="7" t="s">
        <v>109</v>
      </c>
      <c r="D64" s="11"/>
      <c r="E64" s="11"/>
      <c r="F64" s="13"/>
      <c r="G64" s="11"/>
      <c r="H64" s="11"/>
      <c r="I64" s="11"/>
      <c r="J64" s="11"/>
      <c r="M64" s="31"/>
      <c r="N64" s="31"/>
      <c r="O64" s="31"/>
      <c r="P64" s="31"/>
      <c r="Q64" s="31"/>
      <c r="R64" s="31"/>
      <c r="S64" s="31"/>
      <c r="T64" s="31"/>
      <c r="U64" s="16"/>
      <c r="V64" s="16"/>
    </row>
    <row r="65" spans="1:22" ht="22.15" customHeight="1" x14ac:dyDescent="0.4">
      <c r="A65" s="11"/>
      <c r="B65" s="123" t="s">
        <v>110</v>
      </c>
      <c r="C65" s="7" t="s">
        <v>111</v>
      </c>
      <c r="D65" s="11"/>
      <c r="E65" s="11"/>
      <c r="F65" s="13"/>
      <c r="G65" s="11"/>
      <c r="H65" s="11"/>
      <c r="I65" s="11"/>
      <c r="J65" s="11"/>
      <c r="M65" s="31"/>
      <c r="N65" s="31"/>
      <c r="O65" s="31"/>
      <c r="P65" s="31"/>
      <c r="Q65" s="31"/>
      <c r="R65" s="31"/>
      <c r="S65" s="31"/>
      <c r="T65" s="31"/>
      <c r="U65" s="16"/>
      <c r="V65" s="16"/>
    </row>
    <row r="66" spans="1:22" ht="22.15" customHeight="1" x14ac:dyDescent="0.4">
      <c r="A66" s="11"/>
      <c r="B66" s="123" t="s">
        <v>112</v>
      </c>
      <c r="C66" s="7" t="s">
        <v>113</v>
      </c>
      <c r="D66" s="11"/>
      <c r="E66" s="11"/>
      <c r="F66" s="13"/>
      <c r="G66" s="11"/>
      <c r="H66" s="11"/>
      <c r="I66" s="11"/>
      <c r="J66" s="11"/>
      <c r="M66" s="31"/>
      <c r="N66" s="31"/>
      <c r="O66" s="31"/>
      <c r="P66" s="31"/>
      <c r="Q66" s="31"/>
      <c r="R66" s="31"/>
      <c r="S66" s="31"/>
      <c r="T66" s="31"/>
      <c r="U66" s="16"/>
      <c r="V66" s="16"/>
    </row>
    <row r="67" spans="1:22" ht="22.15" customHeight="1" x14ac:dyDescent="0.4">
      <c r="A67" s="11"/>
      <c r="B67" s="123"/>
      <c r="C67" s="7"/>
      <c r="D67" s="11"/>
      <c r="E67" s="11"/>
      <c r="F67" s="13"/>
      <c r="G67" s="11"/>
      <c r="H67" s="11"/>
      <c r="I67" s="11"/>
      <c r="J67" s="11"/>
      <c r="M67" s="31"/>
      <c r="N67" s="31"/>
      <c r="O67" s="31"/>
      <c r="P67" s="31"/>
      <c r="Q67" s="31"/>
      <c r="R67" s="31"/>
      <c r="S67" s="31"/>
      <c r="T67" s="31"/>
      <c r="U67" s="16"/>
      <c r="V67" s="16"/>
    </row>
    <row r="68" spans="1:22" ht="22.15" customHeight="1" x14ac:dyDescent="0.4">
      <c r="A68" s="11"/>
      <c r="B68" s="123"/>
      <c r="C68" s="7"/>
      <c r="D68" s="11"/>
      <c r="E68" s="11"/>
      <c r="F68" s="13"/>
      <c r="G68" s="11"/>
      <c r="H68" s="11"/>
      <c r="I68" s="11"/>
      <c r="J68" s="11"/>
      <c r="M68" s="31"/>
      <c r="N68" s="31"/>
      <c r="O68" s="31"/>
      <c r="P68" s="31"/>
      <c r="Q68" s="31"/>
      <c r="R68" s="31"/>
      <c r="S68" s="31"/>
      <c r="T68" s="31"/>
      <c r="U68" s="16"/>
      <c r="V68" s="16"/>
    </row>
    <row r="69" spans="1:22" ht="22.15" customHeight="1" x14ac:dyDescent="0.4">
      <c r="A69" s="11"/>
      <c r="B69" s="123"/>
      <c r="C69" s="7"/>
      <c r="D69" s="11"/>
      <c r="E69" s="11"/>
      <c r="F69" s="13"/>
      <c r="G69" s="11"/>
      <c r="H69" s="11"/>
      <c r="I69" s="11"/>
      <c r="J69" s="11"/>
      <c r="M69" s="31"/>
      <c r="N69" s="31"/>
      <c r="O69" s="31"/>
      <c r="P69" s="31"/>
      <c r="Q69" s="31"/>
      <c r="R69" s="31"/>
      <c r="S69" s="31"/>
      <c r="T69" s="31"/>
      <c r="U69" s="16"/>
      <c r="V69" s="16"/>
    </row>
    <row r="70" spans="1:22" ht="22.15" customHeight="1" x14ac:dyDescent="0.4">
      <c r="A70" s="11"/>
      <c r="B70" s="123"/>
      <c r="C70" s="7"/>
      <c r="D70" s="11"/>
      <c r="E70" s="11"/>
      <c r="F70" s="13"/>
      <c r="G70" s="11"/>
      <c r="H70" s="11"/>
      <c r="I70" s="11"/>
      <c r="J70" s="11"/>
      <c r="M70" s="31"/>
      <c r="N70" s="31"/>
      <c r="O70" s="31"/>
      <c r="P70" s="31"/>
      <c r="Q70" s="31"/>
      <c r="R70" s="31"/>
      <c r="S70" s="31"/>
      <c r="T70" s="31"/>
      <c r="U70" s="16"/>
      <c r="V70" s="16"/>
    </row>
    <row r="71" spans="1:22" ht="22.15" customHeight="1" x14ac:dyDescent="0.4">
      <c r="A71" s="11"/>
      <c r="B71" s="123"/>
      <c r="C71" s="7"/>
      <c r="D71" s="11"/>
      <c r="E71" s="11"/>
      <c r="F71" s="13"/>
      <c r="G71" s="11"/>
      <c r="H71" s="11"/>
      <c r="I71" s="11"/>
      <c r="J71" s="11"/>
      <c r="M71" s="31"/>
      <c r="N71" s="31"/>
      <c r="O71" s="31"/>
      <c r="P71" s="31"/>
      <c r="Q71" s="31"/>
      <c r="R71" s="31"/>
      <c r="S71" s="31"/>
      <c r="T71" s="31"/>
      <c r="U71" s="16"/>
      <c r="V71" s="16"/>
    </row>
    <row r="72" spans="1:22" ht="22.15" customHeight="1" x14ac:dyDescent="0.4">
      <c r="A72" s="11"/>
      <c r="B72" s="123"/>
      <c r="C72" s="7"/>
      <c r="D72" s="11"/>
      <c r="E72" s="11"/>
      <c r="F72" s="13"/>
      <c r="G72" s="11"/>
      <c r="H72" s="11"/>
      <c r="I72" s="11"/>
      <c r="J72" s="11"/>
      <c r="M72" s="31"/>
      <c r="N72" s="31"/>
      <c r="O72" s="31"/>
      <c r="P72" s="31"/>
      <c r="Q72" s="31"/>
      <c r="R72" s="31"/>
      <c r="S72" s="31"/>
      <c r="T72" s="31"/>
      <c r="U72" s="16"/>
      <c r="V72" s="16"/>
    </row>
    <row r="73" spans="1:22" ht="22.15" customHeight="1" x14ac:dyDescent="0.4">
      <c r="A73" s="11"/>
      <c r="B73" s="123"/>
      <c r="C73" s="7"/>
      <c r="D73" s="11"/>
      <c r="E73" s="11"/>
      <c r="F73" s="13"/>
      <c r="G73" s="11"/>
      <c r="H73" s="11"/>
      <c r="I73" s="11"/>
      <c r="J73" s="11"/>
      <c r="M73" s="31"/>
      <c r="N73" s="31"/>
      <c r="O73" s="31"/>
      <c r="P73" s="31"/>
      <c r="Q73" s="31"/>
      <c r="R73" s="31"/>
      <c r="S73" s="31"/>
      <c r="T73" s="31"/>
      <c r="U73" s="16"/>
      <c r="V73" s="16"/>
    </row>
    <row r="74" spans="1:22" ht="22.15" customHeight="1" x14ac:dyDescent="0.4">
      <c r="A74" s="11"/>
      <c r="B74" s="123"/>
      <c r="C74" s="7"/>
      <c r="D74" s="11"/>
      <c r="E74" s="11"/>
      <c r="F74" s="13"/>
      <c r="G74" s="11"/>
      <c r="H74" s="11"/>
      <c r="I74" s="11"/>
      <c r="J74" s="11"/>
      <c r="M74" s="31"/>
      <c r="N74" s="31"/>
      <c r="O74" s="31"/>
      <c r="P74" s="31"/>
      <c r="Q74" s="31"/>
      <c r="R74" s="31"/>
      <c r="S74" s="31"/>
      <c r="T74" s="31"/>
      <c r="U74" s="16"/>
      <c r="V74" s="16"/>
    </row>
    <row r="75" spans="1:22" ht="22.15" customHeight="1" x14ac:dyDescent="0.4">
      <c r="A75" s="11"/>
      <c r="B75" s="123"/>
      <c r="C75" s="7"/>
      <c r="D75" s="11"/>
      <c r="E75" s="11"/>
      <c r="F75" s="13"/>
      <c r="G75" s="11"/>
      <c r="H75" s="11"/>
      <c r="I75" s="11"/>
      <c r="J75" s="11"/>
      <c r="M75" s="31"/>
      <c r="N75" s="31"/>
      <c r="O75" s="31"/>
      <c r="P75" s="31"/>
      <c r="Q75" s="31"/>
      <c r="R75" s="31"/>
      <c r="S75" s="31"/>
      <c r="T75" s="31"/>
      <c r="U75" s="16"/>
      <c r="V75" s="16"/>
    </row>
    <row r="76" spans="1:22" ht="22.15" customHeight="1" x14ac:dyDescent="0.4">
      <c r="A76" s="11"/>
      <c r="B76" s="123"/>
      <c r="C76" s="7"/>
      <c r="D76" s="11"/>
      <c r="E76" s="11"/>
      <c r="F76" s="13"/>
      <c r="G76" s="11"/>
      <c r="H76" s="11"/>
      <c r="I76" s="11"/>
      <c r="J76" s="11"/>
      <c r="M76" s="31"/>
      <c r="N76" s="31"/>
      <c r="O76" s="31"/>
      <c r="P76" s="31"/>
      <c r="Q76" s="31"/>
      <c r="R76" s="31"/>
      <c r="S76" s="31"/>
      <c r="T76" s="31"/>
      <c r="U76" s="16"/>
      <c r="V76" s="16"/>
    </row>
    <row r="77" spans="1:22" ht="22.15" customHeight="1" x14ac:dyDescent="0.4">
      <c r="A77" s="11"/>
      <c r="B77" s="123"/>
      <c r="C77" s="7"/>
      <c r="D77" s="11"/>
      <c r="E77" s="11"/>
      <c r="F77" s="13"/>
      <c r="G77" s="11"/>
      <c r="H77" s="11"/>
      <c r="I77" s="11"/>
      <c r="J77" s="11"/>
      <c r="M77" s="31"/>
      <c r="N77" s="31"/>
      <c r="O77" s="31"/>
      <c r="P77" s="31"/>
      <c r="Q77" s="31"/>
      <c r="R77" s="31"/>
      <c r="S77" s="31"/>
      <c r="T77" s="31"/>
      <c r="U77" s="16"/>
      <c r="V77" s="16"/>
    </row>
    <row r="78" spans="1:22" ht="22.15" customHeight="1" x14ac:dyDescent="0.4">
      <c r="A78" s="11"/>
      <c r="B78" s="123"/>
      <c r="C78" s="7"/>
      <c r="D78" s="11"/>
      <c r="E78" s="11"/>
      <c r="F78" s="13"/>
      <c r="G78" s="11"/>
      <c r="H78" s="11"/>
      <c r="I78" s="11"/>
      <c r="J78" s="11"/>
      <c r="M78" s="31"/>
      <c r="N78" s="31"/>
      <c r="O78" s="31"/>
      <c r="P78" s="31"/>
      <c r="Q78" s="31"/>
      <c r="R78" s="31"/>
      <c r="S78" s="31"/>
      <c r="T78" s="31"/>
      <c r="U78" s="16"/>
      <c r="V78" s="16"/>
    </row>
    <row r="79" spans="1:22" ht="22.15" customHeight="1" x14ac:dyDescent="0.4">
      <c r="A79" s="11"/>
      <c r="B79" s="123"/>
      <c r="C79" s="7"/>
      <c r="D79" s="11"/>
      <c r="E79" s="11"/>
      <c r="F79" s="13"/>
      <c r="G79" s="11"/>
      <c r="H79" s="11"/>
      <c r="I79" s="11"/>
      <c r="J79" s="11"/>
      <c r="M79" s="31"/>
      <c r="N79" s="31"/>
      <c r="O79" s="31"/>
      <c r="P79" s="31"/>
      <c r="Q79" s="31"/>
      <c r="R79" s="31"/>
      <c r="S79" s="31"/>
      <c r="T79" s="31"/>
      <c r="U79" s="16"/>
      <c r="V79" s="16"/>
    </row>
    <row r="80" spans="1:22" ht="22.15" customHeight="1" x14ac:dyDescent="0.4">
      <c r="A80" s="11"/>
      <c r="B80" s="123"/>
      <c r="C80" s="7"/>
      <c r="D80" s="11"/>
      <c r="E80" s="11"/>
      <c r="F80" s="13"/>
      <c r="G80" s="11"/>
      <c r="H80" s="11"/>
      <c r="I80" s="11"/>
      <c r="J80" s="11"/>
      <c r="M80" s="31"/>
      <c r="N80" s="31"/>
      <c r="O80" s="31"/>
      <c r="P80" s="31"/>
      <c r="Q80" s="31"/>
      <c r="R80" s="31"/>
      <c r="S80" s="31"/>
      <c r="T80" s="31"/>
      <c r="U80" s="16"/>
      <c r="V80" s="16"/>
    </row>
    <row r="81" spans="1:22" ht="22.15" customHeight="1" x14ac:dyDescent="0.4">
      <c r="A81" s="11"/>
      <c r="B81" s="123"/>
      <c r="C81" s="7"/>
      <c r="D81" s="11"/>
      <c r="E81" s="11"/>
      <c r="F81" s="13"/>
      <c r="G81" s="11"/>
      <c r="H81" s="11"/>
      <c r="I81" s="11"/>
      <c r="J81" s="11"/>
      <c r="M81" s="31"/>
      <c r="N81" s="31"/>
      <c r="O81" s="31"/>
      <c r="P81" s="31"/>
      <c r="Q81" s="31"/>
      <c r="R81" s="31"/>
      <c r="S81" s="31"/>
      <c r="T81" s="31"/>
      <c r="U81" s="16"/>
      <c r="V81" s="16"/>
    </row>
    <row r="82" spans="1:22" ht="22.15" customHeight="1" x14ac:dyDescent="0.4">
      <c r="A82" s="11"/>
      <c r="B82" s="123"/>
      <c r="C82" s="7"/>
      <c r="D82" s="11"/>
      <c r="E82" s="11"/>
      <c r="F82" s="13"/>
      <c r="G82" s="11"/>
      <c r="H82" s="11"/>
      <c r="I82" s="11"/>
      <c r="J82" s="11"/>
      <c r="M82" s="31"/>
      <c r="N82" s="31"/>
      <c r="O82" s="31"/>
      <c r="P82" s="31"/>
      <c r="Q82" s="31"/>
      <c r="R82" s="31"/>
      <c r="S82" s="31"/>
      <c r="T82" s="31"/>
      <c r="U82" s="16"/>
      <c r="V82" s="16"/>
    </row>
    <row r="83" spans="1:22" ht="22.15" customHeight="1" x14ac:dyDescent="0.4">
      <c r="A83" s="11"/>
      <c r="B83" s="123"/>
      <c r="C83" s="7"/>
      <c r="D83" s="11"/>
      <c r="E83" s="11"/>
      <c r="F83" s="13"/>
      <c r="G83" s="11"/>
      <c r="H83" s="11"/>
      <c r="I83" s="11"/>
      <c r="J83" s="11"/>
      <c r="M83" s="31"/>
      <c r="N83" s="31"/>
      <c r="O83" s="31"/>
      <c r="P83" s="31"/>
      <c r="Q83" s="31"/>
      <c r="R83" s="31"/>
      <c r="S83" s="31"/>
      <c r="T83" s="31"/>
      <c r="U83" s="16"/>
      <c r="V83" s="16"/>
    </row>
    <row r="84" spans="1:22" ht="22.15" customHeight="1" x14ac:dyDescent="0.4">
      <c r="A84" s="11"/>
      <c r="B84" s="123"/>
      <c r="C84" s="7"/>
      <c r="D84" s="11"/>
      <c r="E84" s="11"/>
      <c r="F84" s="13"/>
      <c r="G84" s="11"/>
      <c r="H84" s="11"/>
      <c r="I84" s="11"/>
      <c r="J84" s="11"/>
      <c r="M84" s="31"/>
      <c r="N84" s="31"/>
      <c r="O84" s="31"/>
      <c r="P84" s="31"/>
      <c r="Q84" s="31"/>
      <c r="R84" s="31"/>
      <c r="S84" s="31"/>
      <c r="T84" s="31"/>
      <c r="U84" s="16"/>
      <c r="V84" s="16"/>
    </row>
    <row r="85" spans="1:22" ht="22.15" customHeight="1" x14ac:dyDescent="0.4">
      <c r="A85" s="11"/>
      <c r="B85" s="123"/>
      <c r="C85" s="7"/>
      <c r="D85" s="11"/>
      <c r="E85" s="11"/>
      <c r="F85" s="13"/>
      <c r="G85" s="11"/>
      <c r="H85" s="11"/>
      <c r="I85" s="11"/>
      <c r="J85" s="11"/>
      <c r="M85" s="31"/>
      <c r="N85" s="31"/>
      <c r="O85" s="31"/>
      <c r="P85" s="31"/>
      <c r="Q85" s="31"/>
      <c r="R85" s="31"/>
      <c r="S85" s="31"/>
      <c r="T85" s="31"/>
      <c r="U85" s="16"/>
      <c r="V85" s="16"/>
    </row>
    <row r="86" spans="1:22" ht="22.15" customHeight="1" x14ac:dyDescent="0.4">
      <c r="A86" s="11"/>
      <c r="B86" s="123"/>
      <c r="C86" s="7"/>
      <c r="D86" s="11"/>
      <c r="E86" s="11"/>
      <c r="F86" s="13"/>
      <c r="G86" s="11"/>
      <c r="H86" s="11"/>
      <c r="I86" s="11"/>
      <c r="J86" s="11"/>
      <c r="M86" s="31"/>
      <c r="N86" s="31"/>
      <c r="O86" s="31"/>
      <c r="P86" s="31"/>
      <c r="Q86" s="31"/>
      <c r="R86" s="31"/>
      <c r="S86" s="31"/>
      <c r="T86" s="31"/>
      <c r="U86" s="16"/>
      <c r="V86" s="16"/>
    </row>
    <row r="87" spans="1:22" ht="22.15" customHeight="1" x14ac:dyDescent="0.4">
      <c r="A87" s="11"/>
      <c r="B87" s="123"/>
      <c r="C87" s="7"/>
      <c r="D87" s="11"/>
      <c r="E87" s="11"/>
      <c r="F87" s="13"/>
      <c r="G87" s="11"/>
      <c r="H87" s="11"/>
      <c r="I87" s="11"/>
      <c r="J87" s="11"/>
      <c r="M87" s="31"/>
      <c r="N87" s="31"/>
      <c r="O87" s="31"/>
      <c r="P87" s="31"/>
      <c r="Q87" s="31"/>
      <c r="R87" s="31"/>
      <c r="S87" s="31"/>
      <c r="T87" s="31"/>
      <c r="U87" s="16"/>
      <c r="V87" s="16"/>
    </row>
    <row r="88" spans="1:22" ht="22.15" customHeight="1" x14ac:dyDescent="0.4">
      <c r="A88" s="11"/>
      <c r="B88" s="123"/>
      <c r="C88" s="7"/>
      <c r="D88" s="11"/>
      <c r="E88" s="11"/>
      <c r="F88" s="13"/>
      <c r="G88" s="11"/>
      <c r="H88" s="11"/>
      <c r="I88" s="11"/>
      <c r="J88" s="11"/>
      <c r="M88" s="31"/>
      <c r="N88" s="31"/>
      <c r="O88" s="31"/>
      <c r="P88" s="31"/>
      <c r="Q88" s="31"/>
      <c r="R88" s="31"/>
      <c r="S88" s="31"/>
      <c r="T88" s="31"/>
      <c r="U88" s="16"/>
      <c r="V88" s="16"/>
    </row>
    <row r="89" spans="1:22" ht="22.15" customHeight="1" x14ac:dyDescent="0.4">
      <c r="A89" s="11"/>
      <c r="B89" s="123"/>
      <c r="C89" s="7"/>
      <c r="D89" s="11"/>
      <c r="E89" s="11"/>
      <c r="F89" s="13"/>
      <c r="G89" s="11"/>
      <c r="H89" s="11"/>
      <c r="I89" s="11"/>
      <c r="J89" s="11"/>
      <c r="M89" s="31"/>
      <c r="N89" s="31"/>
      <c r="O89" s="31"/>
      <c r="P89" s="31"/>
      <c r="Q89" s="31"/>
      <c r="R89" s="31"/>
      <c r="S89" s="31"/>
      <c r="T89" s="31"/>
      <c r="U89" s="16"/>
      <c r="V89" s="16"/>
    </row>
    <row r="90" spans="1:22" ht="22.15" customHeight="1" x14ac:dyDescent="0.4">
      <c r="A90" s="11"/>
      <c r="B90" s="123"/>
      <c r="C90" s="7"/>
      <c r="D90" s="11"/>
      <c r="E90" s="11"/>
      <c r="F90" s="13"/>
      <c r="G90" s="11"/>
      <c r="H90" s="11"/>
      <c r="I90" s="11"/>
      <c r="J90" s="11"/>
      <c r="M90" s="31"/>
      <c r="N90" s="31"/>
      <c r="O90" s="31"/>
      <c r="P90" s="31"/>
      <c r="Q90" s="31"/>
      <c r="R90" s="31"/>
      <c r="S90" s="31"/>
      <c r="T90" s="31"/>
      <c r="U90" s="16"/>
      <c r="V90" s="16"/>
    </row>
    <row r="91" spans="1:22" ht="22.15" customHeight="1" x14ac:dyDescent="0.4">
      <c r="A91" s="11"/>
      <c r="B91" s="123"/>
      <c r="C91" s="7"/>
      <c r="D91" s="11"/>
      <c r="E91" s="11"/>
      <c r="F91" s="13"/>
      <c r="G91" s="11"/>
      <c r="H91" s="11"/>
      <c r="I91" s="11"/>
      <c r="J91" s="11"/>
      <c r="M91" s="31"/>
      <c r="N91" s="31"/>
      <c r="O91" s="31"/>
      <c r="P91" s="31"/>
      <c r="Q91" s="31"/>
      <c r="R91" s="31"/>
      <c r="S91" s="31"/>
      <c r="T91" s="31"/>
      <c r="U91" s="16"/>
      <c r="V91" s="16"/>
    </row>
    <row r="92" spans="1:22" ht="22.15" customHeight="1" x14ac:dyDescent="0.4">
      <c r="A92" s="11"/>
      <c r="B92" s="123"/>
      <c r="C92" s="7"/>
      <c r="D92" s="11"/>
      <c r="E92" s="11"/>
      <c r="F92" s="13"/>
      <c r="G92" s="11"/>
      <c r="H92" s="11"/>
      <c r="I92" s="11"/>
      <c r="J92" s="11"/>
      <c r="M92" s="31"/>
      <c r="N92" s="31"/>
      <c r="O92" s="31"/>
      <c r="P92" s="31"/>
      <c r="Q92" s="31"/>
      <c r="R92" s="31"/>
      <c r="S92" s="31"/>
      <c r="T92" s="31"/>
      <c r="U92" s="16"/>
      <c r="V92" s="16"/>
    </row>
    <row r="93" spans="1:22" ht="22.15" customHeight="1" x14ac:dyDescent="0.4">
      <c r="A93" s="11"/>
      <c r="B93" s="123"/>
      <c r="C93" s="7"/>
      <c r="D93" s="11"/>
      <c r="E93" s="11"/>
      <c r="F93" s="13"/>
      <c r="G93" s="11"/>
      <c r="H93" s="11"/>
      <c r="I93" s="11"/>
      <c r="J93" s="11"/>
      <c r="M93" s="31"/>
      <c r="N93" s="31"/>
      <c r="O93" s="31"/>
      <c r="P93" s="31"/>
      <c r="Q93" s="31"/>
      <c r="R93" s="31"/>
      <c r="S93" s="31"/>
      <c r="T93" s="31"/>
      <c r="U93" s="16"/>
      <c r="V93" s="16"/>
    </row>
    <row r="94" spans="1:22" ht="22.15" customHeight="1" x14ac:dyDescent="0.4">
      <c r="A94" s="11"/>
      <c r="B94" s="123"/>
      <c r="C94" s="7"/>
      <c r="D94" s="11"/>
      <c r="E94" s="11"/>
      <c r="F94" s="13"/>
      <c r="G94" s="11"/>
      <c r="H94" s="11"/>
      <c r="I94" s="11"/>
      <c r="J94" s="11"/>
      <c r="M94" s="31"/>
      <c r="N94" s="31"/>
      <c r="O94" s="31"/>
      <c r="P94" s="31"/>
      <c r="Q94" s="31"/>
      <c r="R94" s="31"/>
      <c r="S94" s="31"/>
      <c r="T94" s="31"/>
      <c r="U94" s="16"/>
      <c r="V94" s="16"/>
    </row>
    <row r="95" spans="1:22" ht="22.15" customHeight="1" x14ac:dyDescent="0.4">
      <c r="A95" s="11"/>
      <c r="B95" s="123"/>
      <c r="C95" s="7"/>
      <c r="D95" s="11"/>
      <c r="E95" s="11"/>
      <c r="F95" s="13"/>
      <c r="G95" s="11"/>
      <c r="H95" s="11"/>
      <c r="I95" s="11"/>
      <c r="J95" s="11"/>
      <c r="M95" s="31"/>
      <c r="N95" s="31"/>
      <c r="O95" s="31"/>
      <c r="P95" s="31"/>
      <c r="Q95" s="31"/>
      <c r="R95" s="31"/>
      <c r="S95" s="31"/>
      <c r="T95" s="31"/>
      <c r="U95" s="16"/>
      <c r="V95" s="16"/>
    </row>
    <row r="96" spans="1:22" ht="22.15" customHeight="1" x14ac:dyDescent="0.4">
      <c r="A96" s="11"/>
      <c r="B96" s="123"/>
      <c r="C96" s="7"/>
      <c r="D96" s="11"/>
      <c r="E96" s="11"/>
      <c r="F96" s="13"/>
      <c r="G96" s="11"/>
      <c r="H96" s="11"/>
      <c r="I96" s="11"/>
      <c r="J96" s="11"/>
      <c r="M96" s="31"/>
      <c r="N96" s="31"/>
      <c r="O96" s="31"/>
      <c r="P96" s="31"/>
      <c r="Q96" s="31"/>
      <c r="R96" s="31"/>
      <c r="S96" s="31"/>
      <c r="T96" s="31"/>
      <c r="U96" s="16"/>
      <c r="V96" s="16"/>
    </row>
    <row r="97" spans="1:22" ht="22.15" customHeight="1" x14ac:dyDescent="0.4">
      <c r="A97" s="11"/>
      <c r="B97" s="123"/>
      <c r="C97" s="7"/>
      <c r="D97" s="11"/>
      <c r="E97" s="11"/>
      <c r="F97" s="13"/>
      <c r="G97" s="11"/>
      <c r="H97" s="11"/>
      <c r="I97" s="11"/>
      <c r="J97" s="11"/>
      <c r="M97" s="31"/>
      <c r="N97" s="31"/>
      <c r="O97" s="31"/>
      <c r="P97" s="31"/>
      <c r="Q97" s="31"/>
      <c r="R97" s="31"/>
      <c r="S97" s="31"/>
      <c r="T97" s="31"/>
      <c r="U97" s="16"/>
      <c r="V97" s="16"/>
    </row>
    <row r="98" spans="1:22" ht="22.15" customHeight="1" x14ac:dyDescent="0.4">
      <c r="A98" s="11"/>
      <c r="B98" s="123"/>
      <c r="C98" s="7"/>
      <c r="D98" s="11"/>
      <c r="E98" s="11"/>
      <c r="F98" s="13"/>
      <c r="G98" s="11"/>
      <c r="H98" s="11"/>
      <c r="I98" s="11"/>
      <c r="J98" s="11"/>
      <c r="M98" s="31"/>
      <c r="N98" s="31"/>
      <c r="O98" s="31"/>
      <c r="P98" s="31"/>
      <c r="Q98" s="31"/>
      <c r="R98" s="31"/>
      <c r="S98" s="31"/>
      <c r="T98" s="31"/>
      <c r="U98" s="16"/>
      <c r="V98" s="16"/>
    </row>
    <row r="99" spans="1:22" ht="22.15" customHeight="1" x14ac:dyDescent="0.4">
      <c r="A99" s="11"/>
      <c r="B99" s="123"/>
      <c r="C99" s="7"/>
      <c r="D99" s="11"/>
      <c r="E99" s="11"/>
      <c r="F99" s="13"/>
      <c r="G99" s="11"/>
      <c r="H99" s="11"/>
      <c r="I99" s="11"/>
      <c r="J99" s="11"/>
      <c r="M99" s="31"/>
      <c r="N99" s="31"/>
      <c r="O99" s="31"/>
      <c r="P99" s="31"/>
      <c r="Q99" s="31"/>
      <c r="R99" s="31"/>
      <c r="S99" s="31"/>
      <c r="T99" s="31"/>
      <c r="U99" s="16"/>
      <c r="V99" s="16"/>
    </row>
    <row r="100" spans="1:22" ht="22.15" customHeight="1" x14ac:dyDescent="0.4">
      <c r="A100" s="11"/>
      <c r="B100" s="123"/>
      <c r="C100" s="7"/>
      <c r="D100" s="11"/>
      <c r="E100" s="11"/>
      <c r="F100" s="13"/>
      <c r="G100" s="11"/>
      <c r="H100" s="11"/>
      <c r="I100" s="11"/>
      <c r="J100" s="11"/>
      <c r="M100" s="31"/>
      <c r="N100" s="31"/>
      <c r="O100" s="31"/>
      <c r="P100" s="31"/>
      <c r="Q100" s="31"/>
      <c r="R100" s="31"/>
      <c r="S100" s="31"/>
      <c r="T100" s="31"/>
      <c r="U100" s="16"/>
      <c r="V100" s="16"/>
    </row>
    <row r="101" spans="1:22" ht="22.15" customHeight="1" x14ac:dyDescent="0.4">
      <c r="A101" s="11"/>
      <c r="B101" s="123"/>
      <c r="C101" s="7"/>
      <c r="D101" s="11"/>
      <c r="E101" s="11"/>
      <c r="F101" s="13"/>
      <c r="G101" s="11"/>
      <c r="H101" s="11"/>
      <c r="I101" s="11"/>
      <c r="J101" s="11"/>
      <c r="M101" s="31"/>
      <c r="N101" s="31"/>
      <c r="O101" s="31"/>
      <c r="P101" s="31"/>
      <c r="Q101" s="31"/>
      <c r="R101" s="31"/>
      <c r="S101" s="31"/>
      <c r="T101" s="31"/>
      <c r="U101" s="16"/>
      <c r="V101" s="16"/>
    </row>
    <row r="102" spans="1:22" ht="22.15" customHeight="1" x14ac:dyDescent="0.4">
      <c r="A102" s="11"/>
      <c r="B102" s="123"/>
      <c r="C102" s="7"/>
      <c r="D102" s="11"/>
      <c r="E102" s="11"/>
      <c r="F102" s="13"/>
      <c r="G102" s="11"/>
      <c r="H102" s="11"/>
      <c r="I102" s="11"/>
      <c r="J102" s="11"/>
      <c r="M102" s="31"/>
      <c r="N102" s="31"/>
      <c r="O102" s="31"/>
      <c r="P102" s="31"/>
      <c r="Q102" s="31"/>
      <c r="R102" s="31"/>
      <c r="S102" s="31"/>
      <c r="T102" s="31"/>
      <c r="U102" s="16"/>
      <c r="V102" s="16"/>
    </row>
    <row r="103" spans="1:22" ht="22.15" customHeight="1" x14ac:dyDescent="0.4">
      <c r="A103" s="11"/>
      <c r="B103" s="123"/>
      <c r="C103" s="7"/>
      <c r="D103" s="11"/>
      <c r="E103" s="11"/>
      <c r="F103" s="13"/>
      <c r="G103" s="11"/>
      <c r="H103" s="11"/>
      <c r="I103" s="11"/>
      <c r="J103" s="11"/>
      <c r="M103" s="31"/>
      <c r="N103" s="31"/>
      <c r="O103" s="31"/>
      <c r="P103" s="31"/>
      <c r="Q103" s="31"/>
      <c r="R103" s="31"/>
      <c r="S103" s="31"/>
      <c r="T103" s="31"/>
      <c r="U103" s="16"/>
      <c r="V103" s="16"/>
    </row>
    <row r="104" spans="1:22" ht="22.15" customHeight="1" x14ac:dyDescent="0.4">
      <c r="A104" s="11"/>
      <c r="B104" s="123"/>
      <c r="C104" s="7"/>
      <c r="D104" s="11"/>
      <c r="E104" s="11"/>
      <c r="F104" s="13"/>
      <c r="G104" s="11"/>
      <c r="H104" s="11"/>
      <c r="I104" s="11"/>
      <c r="J104" s="11"/>
      <c r="M104" s="31"/>
      <c r="N104" s="31"/>
      <c r="O104" s="31"/>
      <c r="P104" s="31"/>
      <c r="Q104" s="31"/>
      <c r="R104" s="31"/>
      <c r="S104" s="31"/>
      <c r="T104" s="31"/>
      <c r="U104" s="16"/>
      <c r="V104" s="16"/>
    </row>
    <row r="105" spans="1:22" ht="22.15" customHeight="1" x14ac:dyDescent="0.4">
      <c r="A105" s="11"/>
      <c r="B105" s="123"/>
      <c r="C105" s="7"/>
      <c r="D105" s="11"/>
      <c r="E105" s="11"/>
      <c r="F105" s="13"/>
      <c r="G105" s="11"/>
      <c r="H105" s="11"/>
      <c r="I105" s="11"/>
      <c r="J105" s="11"/>
      <c r="M105" s="31"/>
      <c r="N105" s="31"/>
      <c r="O105" s="31"/>
      <c r="P105" s="31"/>
      <c r="Q105" s="31"/>
      <c r="R105" s="31"/>
      <c r="S105" s="31"/>
      <c r="T105" s="31"/>
      <c r="U105" s="16"/>
      <c r="V105" s="16"/>
    </row>
    <row r="106" spans="1:22" ht="22.15" customHeight="1" x14ac:dyDescent="0.4">
      <c r="A106" s="11"/>
      <c r="B106" s="123"/>
      <c r="C106" s="7"/>
      <c r="D106" s="11"/>
      <c r="E106" s="11"/>
      <c r="F106" s="13"/>
      <c r="G106" s="11"/>
      <c r="H106" s="11"/>
      <c r="I106" s="11"/>
      <c r="J106" s="11"/>
      <c r="M106" s="31"/>
      <c r="N106" s="31"/>
      <c r="O106" s="31"/>
      <c r="P106" s="31"/>
      <c r="Q106" s="31"/>
      <c r="R106" s="31"/>
      <c r="S106" s="31"/>
      <c r="T106" s="31"/>
      <c r="U106" s="16"/>
      <c r="V106" s="16"/>
    </row>
    <row r="107" spans="1:22" ht="22.15" customHeight="1" x14ac:dyDescent="0.4">
      <c r="A107" s="11"/>
      <c r="B107" s="123"/>
      <c r="C107" s="7"/>
      <c r="D107" s="11"/>
      <c r="E107" s="11"/>
      <c r="F107" s="13"/>
      <c r="G107" s="11"/>
      <c r="H107" s="11"/>
      <c r="I107" s="11"/>
      <c r="J107" s="11"/>
      <c r="M107" s="31"/>
      <c r="N107" s="31"/>
      <c r="O107" s="31"/>
      <c r="P107" s="31"/>
      <c r="Q107" s="31"/>
      <c r="R107" s="31"/>
      <c r="S107" s="31"/>
      <c r="T107" s="31"/>
      <c r="U107" s="16"/>
      <c r="V107" s="16"/>
    </row>
    <row r="108" spans="1:22" ht="22.15" customHeight="1" x14ac:dyDescent="0.4">
      <c r="A108" s="11"/>
      <c r="B108" s="123"/>
      <c r="C108" s="7"/>
      <c r="D108" s="11"/>
      <c r="E108" s="11"/>
      <c r="F108" s="13"/>
      <c r="G108" s="11"/>
      <c r="H108" s="11"/>
      <c r="I108" s="11"/>
      <c r="J108" s="11"/>
      <c r="M108" s="31"/>
      <c r="N108" s="31"/>
      <c r="O108" s="31"/>
      <c r="P108" s="31"/>
      <c r="Q108" s="31"/>
      <c r="R108" s="31"/>
      <c r="S108" s="31"/>
      <c r="T108" s="31"/>
      <c r="U108" s="16"/>
      <c r="V108" s="16"/>
    </row>
    <row r="109" spans="1:22" ht="22.15" customHeight="1" x14ac:dyDescent="0.4">
      <c r="A109" s="11"/>
      <c r="B109" s="123"/>
      <c r="C109" s="7"/>
      <c r="D109" s="11"/>
      <c r="E109" s="11"/>
      <c r="F109" s="13"/>
      <c r="G109" s="11"/>
      <c r="H109" s="11"/>
      <c r="I109" s="11"/>
      <c r="J109" s="11"/>
      <c r="M109" s="31"/>
      <c r="N109" s="31"/>
      <c r="O109" s="31"/>
      <c r="P109" s="31"/>
      <c r="Q109" s="31"/>
      <c r="R109" s="31"/>
      <c r="S109" s="31"/>
      <c r="T109" s="31"/>
      <c r="U109" s="16"/>
      <c r="V109" s="16"/>
    </row>
    <row r="110" spans="1:22" ht="22.15" customHeight="1" x14ac:dyDescent="0.4">
      <c r="A110" s="11"/>
      <c r="B110" s="123"/>
      <c r="C110" s="7"/>
      <c r="D110" s="11"/>
      <c r="E110" s="11"/>
      <c r="F110" s="13"/>
      <c r="G110" s="11"/>
      <c r="H110" s="11"/>
      <c r="I110" s="11"/>
      <c r="J110" s="11"/>
      <c r="M110" s="31"/>
      <c r="N110" s="31"/>
      <c r="O110" s="31"/>
      <c r="P110" s="31"/>
      <c r="Q110" s="31"/>
      <c r="R110" s="31"/>
      <c r="S110" s="31"/>
      <c r="T110" s="31"/>
      <c r="U110" s="16"/>
      <c r="V110" s="16"/>
    </row>
    <row r="111" spans="1:22" ht="22.15" customHeight="1" x14ac:dyDescent="0.4">
      <c r="A111" s="11"/>
      <c r="B111" s="123"/>
      <c r="C111" s="7"/>
      <c r="D111" s="11"/>
      <c r="E111" s="11"/>
      <c r="F111" s="13"/>
      <c r="G111" s="11"/>
      <c r="H111" s="11"/>
      <c r="I111" s="11"/>
      <c r="J111" s="11"/>
      <c r="M111" s="31"/>
      <c r="N111" s="31"/>
      <c r="O111" s="31"/>
      <c r="P111" s="31"/>
      <c r="Q111" s="31"/>
      <c r="R111" s="31"/>
      <c r="S111" s="31"/>
      <c r="T111" s="31"/>
      <c r="U111" s="16"/>
      <c r="V111" s="16"/>
    </row>
    <row r="112" spans="1:22" ht="22.15" customHeight="1" x14ac:dyDescent="0.4">
      <c r="A112" s="11"/>
      <c r="B112" s="123"/>
      <c r="C112" s="7"/>
      <c r="D112" s="11"/>
      <c r="E112" s="11"/>
      <c r="F112" s="13"/>
      <c r="G112" s="11"/>
      <c r="H112" s="11"/>
      <c r="I112" s="11"/>
      <c r="J112" s="11"/>
      <c r="M112" s="31"/>
      <c r="N112" s="31"/>
      <c r="O112" s="31"/>
      <c r="P112" s="31"/>
      <c r="Q112" s="31"/>
      <c r="R112" s="31"/>
      <c r="S112" s="31"/>
      <c r="T112" s="31"/>
      <c r="U112" s="16"/>
      <c r="V112" s="16"/>
    </row>
    <row r="113" spans="1:22" ht="22.15" customHeight="1" x14ac:dyDescent="0.4">
      <c r="A113" s="11"/>
      <c r="B113" s="123"/>
      <c r="C113" s="7"/>
      <c r="D113" s="11"/>
      <c r="E113" s="11"/>
      <c r="F113" s="13"/>
      <c r="G113" s="11"/>
      <c r="H113" s="11"/>
      <c r="I113" s="11"/>
      <c r="J113" s="11"/>
      <c r="M113" s="31"/>
      <c r="N113" s="31"/>
      <c r="O113" s="31"/>
      <c r="P113" s="31"/>
      <c r="Q113" s="31"/>
      <c r="R113" s="31"/>
      <c r="S113" s="31"/>
      <c r="T113" s="31"/>
      <c r="U113" s="16"/>
      <c r="V113" s="16"/>
    </row>
    <row r="114" spans="1:22" ht="22.15" customHeight="1" x14ac:dyDescent="0.4">
      <c r="A114" s="11"/>
      <c r="B114" s="123"/>
      <c r="C114" s="7"/>
      <c r="D114" s="11"/>
      <c r="E114" s="11"/>
      <c r="F114" s="13"/>
      <c r="G114" s="11"/>
      <c r="H114" s="11"/>
      <c r="I114" s="11"/>
      <c r="J114" s="11"/>
      <c r="M114" s="31"/>
      <c r="N114" s="31"/>
      <c r="O114" s="31"/>
      <c r="P114" s="31"/>
      <c r="Q114" s="31"/>
      <c r="R114" s="31"/>
      <c r="S114" s="31"/>
      <c r="T114" s="31"/>
      <c r="U114" s="16"/>
      <c r="V114" s="16"/>
    </row>
    <row r="115" spans="1:22" ht="22.15" customHeight="1" x14ac:dyDescent="0.4">
      <c r="A115" s="11"/>
      <c r="B115" s="123"/>
      <c r="C115" s="7"/>
      <c r="D115" s="11"/>
      <c r="E115" s="11"/>
      <c r="F115" s="13"/>
      <c r="G115" s="11"/>
      <c r="H115" s="11"/>
      <c r="I115" s="11"/>
      <c r="J115" s="11"/>
      <c r="M115" s="31"/>
      <c r="N115" s="31"/>
      <c r="O115" s="31"/>
      <c r="P115" s="31"/>
      <c r="Q115" s="31"/>
      <c r="R115" s="31"/>
      <c r="S115" s="31"/>
      <c r="T115" s="31"/>
      <c r="U115" s="16"/>
      <c r="V115" s="16"/>
    </row>
    <row r="116" spans="1:22" ht="22.15" customHeight="1" x14ac:dyDescent="0.4">
      <c r="A116" s="11"/>
      <c r="B116" s="123"/>
      <c r="C116" s="7"/>
      <c r="D116" s="11"/>
      <c r="E116" s="11"/>
      <c r="F116" s="13"/>
      <c r="G116" s="11"/>
      <c r="H116" s="11"/>
      <c r="I116" s="11"/>
      <c r="J116" s="11"/>
      <c r="M116" s="31"/>
      <c r="N116" s="31"/>
      <c r="O116" s="31"/>
      <c r="P116" s="31"/>
      <c r="Q116" s="31"/>
      <c r="R116" s="31"/>
      <c r="S116" s="31"/>
      <c r="T116" s="31"/>
      <c r="U116" s="16"/>
      <c r="V116" s="16"/>
    </row>
    <row r="117" spans="1:22" ht="22.15" customHeight="1" x14ac:dyDescent="0.4">
      <c r="A117" s="11"/>
      <c r="B117" s="123"/>
      <c r="C117" s="7"/>
      <c r="D117" s="11"/>
      <c r="E117" s="11"/>
      <c r="F117" s="13"/>
      <c r="G117" s="11"/>
      <c r="H117" s="11"/>
      <c r="I117" s="11"/>
      <c r="J117" s="11"/>
      <c r="M117" s="31"/>
      <c r="N117" s="31"/>
      <c r="O117" s="31"/>
      <c r="P117" s="31"/>
      <c r="Q117" s="31"/>
      <c r="R117" s="31"/>
      <c r="S117" s="31"/>
      <c r="T117" s="31"/>
      <c r="U117" s="16"/>
      <c r="V117" s="16"/>
    </row>
    <row r="118" spans="1:22" ht="22.15" customHeight="1" x14ac:dyDescent="0.4">
      <c r="A118" s="11"/>
      <c r="B118" s="123"/>
      <c r="C118" s="7"/>
      <c r="D118" s="11"/>
      <c r="E118" s="11"/>
      <c r="F118" s="13"/>
      <c r="G118" s="11"/>
      <c r="H118" s="11"/>
      <c r="I118" s="11"/>
      <c r="J118" s="11"/>
      <c r="M118" s="31"/>
      <c r="N118" s="31"/>
      <c r="O118" s="31"/>
      <c r="P118" s="31"/>
      <c r="Q118" s="31"/>
      <c r="R118" s="31"/>
      <c r="S118" s="31"/>
      <c r="T118" s="31"/>
      <c r="U118" s="16"/>
      <c r="V118" s="16"/>
    </row>
    <row r="119" spans="1:22" ht="22.15" customHeight="1" x14ac:dyDescent="0.4">
      <c r="A119" s="11"/>
      <c r="B119" s="123"/>
      <c r="C119" s="7"/>
      <c r="D119" s="11"/>
      <c r="E119" s="11"/>
      <c r="F119" s="13"/>
      <c r="G119" s="11"/>
      <c r="H119" s="11"/>
      <c r="I119" s="11"/>
      <c r="J119" s="11"/>
      <c r="M119" s="31"/>
      <c r="N119" s="31"/>
      <c r="O119" s="31"/>
      <c r="P119" s="31"/>
      <c r="Q119" s="31"/>
      <c r="R119" s="31"/>
      <c r="S119" s="31"/>
      <c r="T119" s="31"/>
      <c r="U119" s="16"/>
      <c r="V119" s="16"/>
    </row>
    <row r="120" spans="1:22" ht="22.15" customHeight="1" x14ac:dyDescent="0.4">
      <c r="A120" s="11"/>
      <c r="B120" s="123"/>
      <c r="C120" s="7"/>
      <c r="D120" s="11"/>
      <c r="E120" s="11"/>
      <c r="F120" s="13"/>
      <c r="G120" s="11"/>
      <c r="H120" s="11"/>
      <c r="I120" s="11"/>
      <c r="J120" s="11"/>
      <c r="M120" s="31"/>
      <c r="N120" s="31"/>
      <c r="O120" s="31"/>
      <c r="P120" s="31"/>
      <c r="Q120" s="31"/>
      <c r="R120" s="31"/>
      <c r="S120" s="31"/>
      <c r="T120" s="31"/>
      <c r="U120" s="16"/>
      <c r="V120" s="16"/>
    </row>
    <row r="121" spans="1:22" ht="22.15" customHeight="1" x14ac:dyDescent="0.4">
      <c r="A121" s="11"/>
      <c r="B121" s="123"/>
      <c r="C121" s="7"/>
      <c r="D121" s="11"/>
      <c r="E121" s="11"/>
      <c r="F121" s="13"/>
      <c r="G121" s="11"/>
      <c r="H121" s="11"/>
      <c r="I121" s="11"/>
      <c r="J121" s="11"/>
      <c r="M121" s="31"/>
      <c r="N121" s="31"/>
      <c r="O121" s="31"/>
      <c r="P121" s="31"/>
      <c r="Q121" s="31"/>
      <c r="R121" s="31"/>
      <c r="S121" s="31"/>
      <c r="T121" s="31"/>
      <c r="U121" s="16"/>
      <c r="V121" s="16"/>
    </row>
    <row r="122" spans="1:22" ht="22.15" customHeight="1" x14ac:dyDescent="0.4">
      <c r="A122" s="11"/>
      <c r="B122" s="123"/>
      <c r="C122" s="7"/>
      <c r="D122" s="11"/>
      <c r="E122" s="11"/>
      <c r="F122" s="13"/>
      <c r="G122" s="11"/>
      <c r="H122" s="11"/>
      <c r="I122" s="11"/>
      <c r="J122" s="11"/>
      <c r="M122" s="31"/>
      <c r="N122" s="31"/>
      <c r="O122" s="31"/>
      <c r="P122" s="31"/>
      <c r="Q122" s="31"/>
      <c r="R122" s="31"/>
      <c r="S122" s="31"/>
      <c r="T122" s="31"/>
      <c r="U122" s="16"/>
      <c r="V122" s="16"/>
    </row>
    <row r="123" spans="1:22" ht="22.15" customHeight="1" x14ac:dyDescent="0.4">
      <c r="A123" s="11"/>
      <c r="B123" s="123"/>
      <c r="C123" s="7"/>
      <c r="D123" s="11"/>
      <c r="E123" s="11"/>
      <c r="F123" s="13"/>
      <c r="G123" s="11"/>
      <c r="H123" s="11"/>
      <c r="I123" s="11"/>
      <c r="J123" s="11"/>
      <c r="M123" s="31"/>
      <c r="N123" s="31"/>
      <c r="O123" s="31"/>
      <c r="P123" s="31"/>
      <c r="Q123" s="31"/>
      <c r="R123" s="31"/>
      <c r="S123" s="31"/>
      <c r="T123" s="31"/>
      <c r="U123" s="16"/>
      <c r="V123" s="16"/>
    </row>
    <row r="124" spans="1:22" ht="22.15" customHeight="1" x14ac:dyDescent="0.4">
      <c r="A124" s="11"/>
      <c r="B124" s="123"/>
      <c r="C124" s="7"/>
      <c r="D124" s="11"/>
      <c r="E124" s="11"/>
      <c r="F124" s="13"/>
      <c r="G124" s="11"/>
      <c r="H124" s="11"/>
      <c r="I124" s="11"/>
      <c r="J124" s="11"/>
      <c r="M124" s="31"/>
      <c r="N124" s="31"/>
      <c r="O124" s="31"/>
      <c r="P124" s="31"/>
      <c r="Q124" s="31"/>
      <c r="R124" s="31"/>
      <c r="S124" s="31"/>
      <c r="T124" s="31"/>
      <c r="U124" s="16"/>
      <c r="V124" s="16"/>
    </row>
    <row r="125" spans="1:22" ht="22.15" customHeight="1" x14ac:dyDescent="0.4">
      <c r="A125" s="11"/>
      <c r="B125" s="123"/>
      <c r="C125" s="7"/>
      <c r="D125" s="11"/>
      <c r="E125" s="11"/>
      <c r="F125" s="13"/>
      <c r="G125" s="11"/>
      <c r="H125" s="11"/>
      <c r="I125" s="11"/>
      <c r="J125" s="11"/>
      <c r="M125" s="31"/>
      <c r="N125" s="31"/>
      <c r="O125" s="31"/>
      <c r="P125" s="31"/>
      <c r="Q125" s="31"/>
      <c r="R125" s="31"/>
      <c r="S125" s="31"/>
      <c r="T125" s="31"/>
      <c r="U125" s="16"/>
      <c r="V125" s="16"/>
    </row>
    <row r="126" spans="1:22" ht="22.15" customHeight="1" x14ac:dyDescent="0.4">
      <c r="A126" s="11"/>
      <c r="B126" s="123"/>
      <c r="C126" s="7"/>
      <c r="D126" s="11"/>
      <c r="E126" s="11"/>
      <c r="F126" s="13"/>
      <c r="G126" s="11"/>
      <c r="H126" s="11"/>
      <c r="I126" s="11"/>
      <c r="J126" s="11"/>
      <c r="M126" s="31"/>
      <c r="N126" s="31"/>
      <c r="O126" s="31"/>
      <c r="P126" s="31"/>
      <c r="Q126" s="31"/>
      <c r="R126" s="31"/>
      <c r="S126" s="31"/>
      <c r="T126" s="31"/>
      <c r="U126" s="16"/>
      <c r="V126" s="16"/>
    </row>
    <row r="127" spans="1:22" ht="22.15" customHeight="1" x14ac:dyDescent="0.4">
      <c r="A127" s="11"/>
      <c r="B127" s="123"/>
      <c r="C127" s="7"/>
      <c r="D127" s="11"/>
      <c r="E127" s="11"/>
      <c r="F127" s="13"/>
      <c r="G127" s="11"/>
      <c r="H127" s="11"/>
      <c r="I127" s="11"/>
      <c r="J127" s="11"/>
      <c r="M127" s="31"/>
      <c r="N127" s="31"/>
      <c r="O127" s="31"/>
      <c r="P127" s="31"/>
      <c r="Q127" s="31"/>
      <c r="R127" s="31"/>
      <c r="S127" s="31"/>
      <c r="T127" s="31"/>
      <c r="U127" s="16"/>
      <c r="V127" s="16"/>
    </row>
    <row r="128" spans="1:22" ht="22.15" customHeight="1" x14ac:dyDescent="0.4">
      <c r="A128" s="11"/>
      <c r="B128" s="123"/>
      <c r="C128" s="7"/>
      <c r="D128" s="11"/>
      <c r="E128" s="11"/>
      <c r="F128" s="13"/>
      <c r="G128" s="11"/>
      <c r="H128" s="11"/>
      <c r="I128" s="11"/>
      <c r="J128" s="11"/>
      <c r="M128" s="31"/>
      <c r="N128" s="31"/>
      <c r="O128" s="31"/>
      <c r="P128" s="31"/>
      <c r="Q128" s="31"/>
      <c r="R128" s="31"/>
      <c r="S128" s="31"/>
      <c r="T128" s="31"/>
      <c r="U128" s="16"/>
      <c r="V128" s="16"/>
    </row>
    <row r="129" spans="1:22" ht="22.15" customHeight="1" x14ac:dyDescent="0.4">
      <c r="A129" s="11"/>
      <c r="B129" s="123"/>
      <c r="C129" s="7"/>
      <c r="D129" s="11"/>
      <c r="E129" s="11"/>
      <c r="F129" s="13"/>
      <c r="G129" s="11"/>
      <c r="H129" s="11"/>
      <c r="I129" s="11"/>
      <c r="J129" s="11"/>
      <c r="M129" s="31"/>
      <c r="N129" s="31"/>
      <c r="O129" s="31"/>
      <c r="P129" s="31"/>
      <c r="Q129" s="31"/>
      <c r="R129" s="31"/>
      <c r="S129" s="31"/>
      <c r="T129" s="31"/>
      <c r="U129" s="16"/>
      <c r="V129" s="16"/>
    </row>
    <row r="130" spans="1:22" ht="22.15" customHeight="1" x14ac:dyDescent="0.4">
      <c r="A130" s="11"/>
      <c r="B130" s="123"/>
      <c r="C130" s="7"/>
      <c r="D130" s="11"/>
      <c r="E130" s="11"/>
      <c r="F130" s="13"/>
      <c r="G130" s="11"/>
      <c r="H130" s="11"/>
      <c r="I130" s="11"/>
      <c r="J130" s="11"/>
      <c r="M130" s="31"/>
      <c r="N130" s="31"/>
      <c r="O130" s="31"/>
      <c r="P130" s="31"/>
      <c r="Q130" s="31"/>
      <c r="R130" s="31"/>
      <c r="S130" s="31"/>
      <c r="T130" s="31"/>
      <c r="U130" s="16"/>
      <c r="V130" s="16"/>
    </row>
    <row r="131" spans="1:22" ht="22.15" customHeight="1" x14ac:dyDescent="0.4">
      <c r="A131" s="11"/>
      <c r="B131" s="123"/>
      <c r="C131" s="7"/>
      <c r="D131" s="11"/>
      <c r="E131" s="11"/>
      <c r="F131" s="13"/>
      <c r="G131" s="11"/>
      <c r="H131" s="11"/>
      <c r="I131" s="11"/>
      <c r="J131" s="11"/>
      <c r="M131" s="31"/>
      <c r="N131" s="31"/>
      <c r="O131" s="31"/>
      <c r="P131" s="31"/>
      <c r="Q131" s="31"/>
      <c r="R131" s="31"/>
      <c r="S131" s="31"/>
      <c r="T131" s="31"/>
      <c r="U131" s="16"/>
      <c r="V131" s="16"/>
    </row>
    <row r="132" spans="1:22" ht="22.15" customHeight="1" x14ac:dyDescent="0.4">
      <c r="A132" s="11"/>
      <c r="B132" s="123"/>
      <c r="C132" s="7"/>
      <c r="D132" s="11"/>
      <c r="E132" s="11"/>
      <c r="F132" s="13"/>
      <c r="G132" s="11"/>
      <c r="H132" s="11"/>
      <c r="I132" s="11"/>
      <c r="J132" s="11"/>
      <c r="M132" s="31"/>
      <c r="N132" s="31"/>
      <c r="O132" s="31"/>
      <c r="P132" s="31"/>
      <c r="Q132" s="31"/>
      <c r="R132" s="31"/>
      <c r="S132" s="31"/>
      <c r="T132" s="31"/>
      <c r="U132" s="16"/>
      <c r="V132" s="16"/>
    </row>
    <row r="133" spans="1:22" ht="22.15" customHeight="1" x14ac:dyDescent="0.4">
      <c r="A133" s="11"/>
      <c r="B133" s="123"/>
      <c r="C133" s="7"/>
      <c r="D133" s="11"/>
      <c r="E133" s="11"/>
      <c r="F133" s="13"/>
      <c r="G133" s="11"/>
      <c r="H133" s="11"/>
      <c r="I133" s="11"/>
      <c r="J133" s="11"/>
      <c r="M133" s="31"/>
      <c r="N133" s="31"/>
      <c r="O133" s="31"/>
      <c r="P133" s="31"/>
      <c r="Q133" s="31"/>
      <c r="R133" s="31"/>
      <c r="S133" s="31"/>
      <c r="T133" s="31"/>
      <c r="U133" s="16"/>
      <c r="V133" s="16"/>
    </row>
    <row r="134" spans="1:22" ht="22.15" customHeight="1" x14ac:dyDescent="0.4">
      <c r="A134" s="11"/>
      <c r="B134" s="123"/>
      <c r="C134" s="7"/>
      <c r="D134" s="11"/>
      <c r="E134" s="11"/>
      <c r="F134" s="13"/>
      <c r="G134" s="11"/>
      <c r="H134" s="11"/>
      <c r="I134" s="11"/>
      <c r="J134" s="11"/>
      <c r="M134" s="31"/>
      <c r="N134" s="31"/>
      <c r="O134" s="31"/>
      <c r="P134" s="31"/>
      <c r="Q134" s="31"/>
      <c r="R134" s="31"/>
      <c r="S134" s="31"/>
      <c r="T134" s="31"/>
      <c r="U134" s="16"/>
      <c r="V134" s="16"/>
    </row>
    <row r="135" spans="1:22" ht="22.15" customHeight="1" x14ac:dyDescent="0.4">
      <c r="A135" s="11"/>
      <c r="B135" s="123"/>
      <c r="C135" s="7"/>
      <c r="D135" s="11"/>
      <c r="E135" s="11"/>
      <c r="F135" s="13"/>
      <c r="G135" s="11"/>
      <c r="H135" s="11"/>
      <c r="I135" s="11"/>
      <c r="J135" s="11"/>
      <c r="M135" s="31"/>
      <c r="N135" s="31"/>
      <c r="O135" s="31"/>
      <c r="P135" s="31"/>
      <c r="Q135" s="31"/>
      <c r="R135" s="31"/>
      <c r="S135" s="31"/>
      <c r="T135" s="31"/>
      <c r="U135" s="16"/>
      <c r="V135" s="16"/>
    </row>
    <row r="136" spans="1:22" ht="22.15" customHeight="1" x14ac:dyDescent="0.4">
      <c r="A136" s="11"/>
      <c r="B136" s="123"/>
      <c r="C136" s="7"/>
      <c r="D136" s="11"/>
      <c r="E136" s="11"/>
      <c r="F136" s="13"/>
      <c r="G136" s="11"/>
      <c r="H136" s="11"/>
      <c r="I136" s="11"/>
      <c r="J136" s="11"/>
      <c r="M136" s="31"/>
      <c r="N136" s="31"/>
      <c r="O136" s="31"/>
      <c r="P136" s="31"/>
      <c r="Q136" s="31"/>
      <c r="R136" s="31"/>
      <c r="S136" s="31"/>
      <c r="T136" s="31"/>
      <c r="U136" s="16"/>
      <c r="V136" s="16"/>
    </row>
    <row r="137" spans="1:22" ht="22.15" customHeight="1" x14ac:dyDescent="0.4">
      <c r="A137" s="11"/>
      <c r="B137" s="123"/>
      <c r="C137" s="7"/>
      <c r="D137" s="11"/>
      <c r="E137" s="11"/>
      <c r="F137" s="13"/>
      <c r="G137" s="11"/>
      <c r="H137" s="11"/>
      <c r="I137" s="11"/>
      <c r="J137" s="11"/>
      <c r="M137" s="31"/>
      <c r="N137" s="31"/>
      <c r="O137" s="31"/>
      <c r="P137" s="31"/>
      <c r="Q137" s="31"/>
      <c r="R137" s="31"/>
      <c r="S137" s="31"/>
      <c r="T137" s="31"/>
      <c r="U137" s="16"/>
      <c r="V137" s="16"/>
    </row>
    <row r="138" spans="1:22" ht="22.15" customHeight="1" x14ac:dyDescent="0.4">
      <c r="A138" s="11"/>
      <c r="B138" s="123"/>
      <c r="C138" s="7"/>
      <c r="D138" s="11"/>
      <c r="E138" s="11"/>
      <c r="F138" s="13"/>
      <c r="G138" s="11"/>
      <c r="H138" s="11"/>
      <c r="I138" s="11"/>
      <c r="J138" s="11"/>
      <c r="M138" s="31"/>
      <c r="N138" s="31"/>
      <c r="O138" s="31"/>
      <c r="P138" s="31"/>
      <c r="Q138" s="31"/>
      <c r="R138" s="31"/>
      <c r="S138" s="31"/>
      <c r="T138" s="31"/>
      <c r="U138" s="16"/>
      <c r="V138" s="16"/>
    </row>
    <row r="139" spans="1:22" ht="22.15" customHeight="1" x14ac:dyDescent="0.4">
      <c r="A139" s="11"/>
      <c r="B139" s="123"/>
      <c r="C139" s="7"/>
      <c r="D139" s="11"/>
      <c r="E139" s="11"/>
      <c r="F139" s="13"/>
      <c r="G139" s="11"/>
      <c r="H139" s="11"/>
      <c r="I139" s="11"/>
      <c r="J139" s="11"/>
      <c r="M139" s="31"/>
      <c r="N139" s="31"/>
      <c r="O139" s="31"/>
      <c r="P139" s="31"/>
      <c r="Q139" s="31"/>
      <c r="R139" s="31"/>
      <c r="S139" s="31"/>
      <c r="T139" s="31"/>
      <c r="U139" s="16"/>
      <c r="V139" s="16"/>
    </row>
    <row r="140" spans="1:22" ht="22.15" customHeight="1" x14ac:dyDescent="0.4">
      <c r="A140" s="11"/>
      <c r="B140" s="123"/>
      <c r="C140" s="7"/>
      <c r="D140" s="11"/>
      <c r="E140" s="11"/>
      <c r="F140" s="13"/>
      <c r="G140" s="11"/>
      <c r="H140" s="11"/>
      <c r="I140" s="11"/>
      <c r="J140" s="11"/>
      <c r="M140" s="31"/>
      <c r="N140" s="31"/>
      <c r="O140" s="31"/>
      <c r="P140" s="31"/>
      <c r="Q140" s="31"/>
      <c r="R140" s="31"/>
      <c r="S140" s="31"/>
      <c r="T140" s="31"/>
      <c r="U140" s="16"/>
      <c r="V140" s="16"/>
    </row>
    <row r="141" spans="1:22" ht="22.15" customHeight="1" x14ac:dyDescent="0.4">
      <c r="A141" s="11"/>
      <c r="B141" s="123"/>
      <c r="C141" s="7"/>
      <c r="D141" s="11"/>
      <c r="E141" s="11"/>
      <c r="F141" s="13"/>
      <c r="G141" s="11"/>
      <c r="H141" s="11"/>
      <c r="I141" s="11"/>
      <c r="J141" s="11"/>
      <c r="M141" s="31"/>
      <c r="N141" s="31"/>
      <c r="O141" s="31"/>
      <c r="P141" s="31"/>
      <c r="Q141" s="31"/>
      <c r="R141" s="31"/>
      <c r="S141" s="31"/>
      <c r="T141" s="31"/>
      <c r="U141" s="16"/>
      <c r="V141" s="16"/>
    </row>
    <row r="142" spans="1:22" ht="22.15" customHeight="1" x14ac:dyDescent="0.4">
      <c r="A142" s="11"/>
      <c r="B142" s="123"/>
      <c r="C142" s="7"/>
      <c r="D142" s="11"/>
      <c r="E142" s="11"/>
      <c r="F142" s="13"/>
      <c r="G142" s="11"/>
      <c r="H142" s="11"/>
      <c r="I142" s="11"/>
      <c r="J142" s="11"/>
      <c r="M142" s="31"/>
      <c r="N142" s="31"/>
      <c r="O142" s="31"/>
      <c r="P142" s="31"/>
      <c r="Q142" s="31"/>
      <c r="R142" s="31"/>
      <c r="S142" s="31"/>
      <c r="T142" s="31"/>
      <c r="U142" s="16"/>
      <c r="V142" s="16"/>
    </row>
    <row r="143" spans="1:22" ht="22.15" customHeight="1" x14ac:dyDescent="0.4">
      <c r="A143" s="11"/>
      <c r="B143" s="123"/>
      <c r="C143" s="7"/>
      <c r="D143" s="11"/>
      <c r="E143" s="11"/>
      <c r="F143" s="13"/>
      <c r="G143" s="11"/>
      <c r="H143" s="11"/>
      <c r="I143" s="11"/>
      <c r="J143" s="11"/>
      <c r="M143" s="31"/>
      <c r="N143" s="31"/>
      <c r="O143" s="31"/>
      <c r="P143" s="31"/>
      <c r="Q143" s="31"/>
      <c r="R143" s="31"/>
      <c r="S143" s="31"/>
      <c r="T143" s="31"/>
      <c r="U143" s="16"/>
      <c r="V143" s="16"/>
    </row>
    <row r="144" spans="1:22" ht="22.15" customHeight="1" x14ac:dyDescent="0.4">
      <c r="A144" s="11"/>
      <c r="B144" s="123"/>
      <c r="C144" s="7"/>
      <c r="D144" s="11"/>
      <c r="E144" s="11"/>
      <c r="F144" s="13"/>
      <c r="G144" s="11"/>
      <c r="H144" s="11"/>
      <c r="I144" s="11"/>
      <c r="J144" s="11"/>
      <c r="M144" s="31"/>
      <c r="N144" s="31"/>
      <c r="O144" s="31"/>
      <c r="P144" s="31"/>
      <c r="Q144" s="31"/>
      <c r="R144" s="31"/>
      <c r="S144" s="31"/>
      <c r="T144" s="31"/>
      <c r="U144" s="16"/>
      <c r="V144" s="16"/>
    </row>
    <row r="145" spans="1:22" ht="22.15" customHeight="1" x14ac:dyDescent="0.4">
      <c r="A145" s="11"/>
      <c r="B145" s="123"/>
      <c r="C145" s="7"/>
      <c r="D145" s="11"/>
      <c r="E145" s="11"/>
      <c r="F145" s="13"/>
      <c r="G145" s="11"/>
      <c r="H145" s="11"/>
      <c r="I145" s="11"/>
      <c r="J145" s="11"/>
      <c r="M145" s="31"/>
      <c r="N145" s="31"/>
      <c r="O145" s="31"/>
      <c r="P145" s="31"/>
      <c r="Q145" s="31"/>
      <c r="R145" s="31"/>
      <c r="S145" s="31"/>
      <c r="T145" s="31"/>
      <c r="U145" s="16"/>
      <c r="V145" s="16"/>
    </row>
    <row r="146" spans="1:22" ht="22.15" customHeight="1" x14ac:dyDescent="0.4">
      <c r="A146" s="11"/>
      <c r="B146" s="123"/>
      <c r="C146" s="7"/>
      <c r="D146" s="11"/>
      <c r="E146" s="11"/>
      <c r="F146" s="13"/>
      <c r="G146" s="11"/>
      <c r="H146" s="11"/>
      <c r="I146" s="11"/>
      <c r="J146" s="11"/>
      <c r="M146" s="31"/>
      <c r="N146" s="31"/>
      <c r="O146" s="31"/>
      <c r="P146" s="31"/>
      <c r="Q146" s="31"/>
      <c r="R146" s="31"/>
      <c r="S146" s="31"/>
      <c r="T146" s="31"/>
      <c r="U146" s="16"/>
      <c r="V146" s="16"/>
    </row>
    <row r="147" spans="1:22" ht="22.15" customHeight="1" x14ac:dyDescent="0.4">
      <c r="A147" s="11"/>
      <c r="B147" s="123"/>
      <c r="C147" s="7"/>
      <c r="D147" s="11"/>
      <c r="E147" s="11"/>
      <c r="F147" s="13"/>
      <c r="G147" s="11"/>
      <c r="H147" s="11"/>
      <c r="I147" s="11"/>
      <c r="J147" s="11"/>
      <c r="M147" s="31"/>
      <c r="N147" s="31"/>
      <c r="O147" s="31"/>
      <c r="P147" s="31"/>
      <c r="Q147" s="31"/>
      <c r="R147" s="31"/>
      <c r="S147" s="31"/>
      <c r="T147" s="31"/>
      <c r="U147" s="16"/>
      <c r="V147" s="16"/>
    </row>
    <row r="148" spans="1:22" ht="22.15" customHeight="1" x14ac:dyDescent="0.4">
      <c r="A148" s="11"/>
      <c r="B148" s="123"/>
      <c r="C148" s="7"/>
      <c r="D148" s="11"/>
      <c r="E148" s="11"/>
      <c r="F148" s="13"/>
      <c r="G148" s="11"/>
      <c r="H148" s="11"/>
      <c r="I148" s="11"/>
      <c r="J148" s="11"/>
      <c r="M148" s="31"/>
      <c r="N148" s="31"/>
      <c r="O148" s="31"/>
      <c r="P148" s="31"/>
      <c r="Q148" s="31"/>
      <c r="R148" s="31"/>
      <c r="S148" s="31"/>
      <c r="T148" s="31"/>
      <c r="U148" s="16"/>
      <c r="V148" s="16"/>
    </row>
    <row r="149" spans="1:22" ht="22.15" customHeight="1" x14ac:dyDescent="0.4">
      <c r="A149" s="11"/>
      <c r="B149" s="123"/>
      <c r="C149" s="7"/>
      <c r="D149" s="11"/>
      <c r="E149" s="11"/>
      <c r="F149" s="13"/>
      <c r="G149" s="11"/>
      <c r="H149" s="11"/>
      <c r="I149" s="11"/>
      <c r="J149" s="11"/>
      <c r="M149" s="31"/>
      <c r="N149" s="31"/>
      <c r="O149" s="31"/>
      <c r="P149" s="31"/>
      <c r="Q149" s="31"/>
      <c r="R149" s="31"/>
      <c r="S149" s="31"/>
      <c r="T149" s="31"/>
      <c r="U149" s="16"/>
      <c r="V149" s="16"/>
    </row>
    <row r="150" spans="1:22" ht="22.15" customHeight="1" x14ac:dyDescent="0.4">
      <c r="A150" s="11"/>
      <c r="B150" s="123"/>
      <c r="C150" s="7"/>
      <c r="D150" s="11"/>
      <c r="E150" s="11"/>
      <c r="F150" s="13"/>
      <c r="G150" s="11"/>
      <c r="H150" s="11"/>
      <c r="I150" s="11"/>
      <c r="J150" s="11"/>
      <c r="M150" s="31"/>
      <c r="N150" s="31"/>
      <c r="O150" s="31"/>
      <c r="P150" s="31"/>
      <c r="Q150" s="31"/>
      <c r="R150" s="31"/>
      <c r="S150" s="31"/>
      <c r="T150" s="31"/>
      <c r="U150" s="16"/>
      <c r="V150" s="16"/>
    </row>
    <row r="151" spans="1:22" ht="22.15" customHeight="1" x14ac:dyDescent="0.4">
      <c r="A151" s="11"/>
      <c r="B151" s="123"/>
      <c r="C151" s="7"/>
      <c r="D151" s="11"/>
      <c r="E151" s="11"/>
      <c r="F151" s="13"/>
      <c r="G151" s="11"/>
      <c r="H151" s="11"/>
      <c r="I151" s="11"/>
      <c r="J151" s="11"/>
      <c r="M151" s="31"/>
      <c r="N151" s="31"/>
      <c r="O151" s="31"/>
      <c r="P151" s="31"/>
      <c r="Q151" s="31"/>
      <c r="R151" s="31"/>
      <c r="S151" s="31"/>
      <c r="T151" s="31"/>
      <c r="U151" s="16"/>
      <c r="V151" s="16"/>
    </row>
    <row r="152" spans="1:22" ht="22.15" customHeight="1" x14ac:dyDescent="0.4">
      <c r="A152" s="11"/>
      <c r="B152" s="123"/>
      <c r="C152" s="7"/>
      <c r="D152" s="11"/>
      <c r="E152" s="11"/>
      <c r="F152" s="13"/>
      <c r="G152" s="11"/>
      <c r="H152" s="11"/>
      <c r="I152" s="11"/>
      <c r="J152" s="11"/>
      <c r="M152" s="31"/>
      <c r="N152" s="31"/>
      <c r="O152" s="31"/>
      <c r="P152" s="31"/>
      <c r="Q152" s="31"/>
      <c r="R152" s="31"/>
      <c r="S152" s="31"/>
      <c r="T152" s="31"/>
      <c r="U152" s="16"/>
      <c r="V152" s="16"/>
    </row>
    <row r="153" spans="1:22" ht="22.15" customHeight="1" x14ac:dyDescent="0.4">
      <c r="A153" s="11"/>
      <c r="B153" s="123"/>
      <c r="C153" s="7"/>
      <c r="D153" s="11"/>
      <c r="E153" s="11"/>
      <c r="F153" s="13"/>
      <c r="G153" s="11"/>
      <c r="H153" s="11"/>
      <c r="I153" s="11"/>
      <c r="J153" s="11"/>
      <c r="M153" s="31"/>
      <c r="N153" s="31"/>
      <c r="O153" s="31"/>
      <c r="P153" s="31"/>
      <c r="Q153" s="31"/>
      <c r="R153" s="31"/>
      <c r="S153" s="31"/>
      <c r="T153" s="31"/>
      <c r="U153" s="16"/>
      <c r="V153" s="16"/>
    </row>
    <row r="154" spans="1:22" ht="22.15" customHeight="1" x14ac:dyDescent="0.4">
      <c r="A154" s="11"/>
      <c r="B154" s="123"/>
      <c r="C154" s="7"/>
      <c r="D154" s="11"/>
      <c r="E154" s="11"/>
      <c r="F154" s="13"/>
      <c r="G154" s="11"/>
      <c r="H154" s="11"/>
      <c r="I154" s="11"/>
      <c r="J154" s="11"/>
      <c r="M154" s="31"/>
      <c r="N154" s="31"/>
      <c r="O154" s="31"/>
      <c r="P154" s="31"/>
      <c r="Q154" s="31"/>
      <c r="R154" s="31"/>
      <c r="S154" s="31"/>
      <c r="T154" s="31"/>
      <c r="U154" s="16"/>
      <c r="V154" s="16"/>
    </row>
    <row r="155" spans="1:22" ht="22.15" customHeight="1" x14ac:dyDescent="0.4">
      <c r="A155" s="11"/>
      <c r="B155" s="123"/>
      <c r="C155" s="7"/>
      <c r="D155" s="11"/>
      <c r="E155" s="11"/>
      <c r="F155" s="13"/>
      <c r="G155" s="11"/>
      <c r="H155" s="11"/>
      <c r="I155" s="11"/>
      <c r="J155" s="11"/>
      <c r="M155" s="31"/>
      <c r="N155" s="31"/>
      <c r="O155" s="31"/>
      <c r="P155" s="31"/>
      <c r="Q155" s="31"/>
      <c r="R155" s="31"/>
      <c r="S155" s="31"/>
      <c r="T155" s="31"/>
      <c r="U155" s="16"/>
      <c r="V155" s="16"/>
    </row>
    <row r="156" spans="1:22" ht="22.15" customHeight="1" x14ac:dyDescent="0.4">
      <c r="A156" s="11"/>
      <c r="B156" s="123"/>
      <c r="C156" s="7"/>
      <c r="D156" s="11"/>
      <c r="E156" s="11"/>
      <c r="F156" s="13"/>
      <c r="G156" s="11"/>
      <c r="H156" s="11"/>
      <c r="I156" s="11"/>
      <c r="J156" s="11"/>
      <c r="M156" s="31"/>
      <c r="N156" s="31"/>
      <c r="O156" s="31"/>
      <c r="P156" s="31"/>
      <c r="Q156" s="31"/>
      <c r="R156" s="31"/>
      <c r="S156" s="31"/>
      <c r="T156" s="31"/>
      <c r="U156" s="16"/>
      <c r="V156" s="16"/>
    </row>
    <row r="157" spans="1:22" ht="22.15" customHeight="1" x14ac:dyDescent="0.4">
      <c r="A157" s="11"/>
      <c r="B157" s="123"/>
      <c r="C157" s="7"/>
      <c r="D157" s="11"/>
      <c r="E157" s="11"/>
      <c r="F157" s="13"/>
      <c r="G157" s="11"/>
      <c r="H157" s="11"/>
      <c r="I157" s="11"/>
      <c r="J157" s="11"/>
      <c r="M157" s="31"/>
      <c r="N157" s="31"/>
      <c r="O157" s="31"/>
      <c r="P157" s="31"/>
      <c r="Q157" s="31"/>
      <c r="R157" s="31"/>
      <c r="S157" s="31"/>
      <c r="T157" s="31"/>
      <c r="U157" s="16"/>
      <c r="V157" s="16"/>
    </row>
    <row r="158" spans="1:22" ht="22.15" customHeight="1" x14ac:dyDescent="0.4">
      <c r="A158" s="11"/>
      <c r="B158" s="123"/>
      <c r="C158" s="7"/>
      <c r="D158" s="11"/>
      <c r="E158" s="11"/>
      <c r="F158" s="13"/>
      <c r="G158" s="11"/>
      <c r="H158" s="11"/>
      <c r="I158" s="11"/>
      <c r="J158" s="11"/>
      <c r="M158" s="31"/>
      <c r="N158" s="31"/>
      <c r="O158" s="31"/>
      <c r="P158" s="31"/>
      <c r="Q158" s="31"/>
      <c r="R158" s="31"/>
      <c r="S158" s="31"/>
      <c r="T158" s="31"/>
      <c r="U158" s="16"/>
      <c r="V158" s="16"/>
    </row>
    <row r="159" spans="1:22" ht="22.15" customHeight="1" x14ac:dyDescent="0.4">
      <c r="A159" s="11"/>
      <c r="B159" s="123"/>
      <c r="C159" s="7"/>
      <c r="D159" s="11"/>
      <c r="E159" s="11"/>
      <c r="F159" s="13"/>
      <c r="G159" s="11"/>
      <c r="H159" s="11"/>
      <c r="I159" s="11"/>
      <c r="J159" s="11"/>
      <c r="M159" s="31"/>
      <c r="N159" s="31"/>
      <c r="O159" s="31"/>
      <c r="P159" s="31"/>
      <c r="Q159" s="31"/>
      <c r="R159" s="31"/>
      <c r="S159" s="31"/>
      <c r="T159" s="31"/>
      <c r="U159" s="16"/>
      <c r="V159" s="16"/>
    </row>
    <row r="160" spans="1:22" ht="22.15" customHeight="1" x14ac:dyDescent="0.4">
      <c r="A160" s="11"/>
      <c r="B160" s="123"/>
      <c r="C160" s="7"/>
      <c r="D160" s="11"/>
      <c r="E160" s="11"/>
      <c r="F160" s="13"/>
      <c r="G160" s="11"/>
      <c r="H160" s="11"/>
      <c r="I160" s="11"/>
      <c r="J160" s="11"/>
      <c r="M160" s="31"/>
      <c r="N160" s="31"/>
      <c r="O160" s="31"/>
      <c r="P160" s="31"/>
      <c r="Q160" s="31"/>
      <c r="R160" s="31"/>
      <c r="S160" s="31"/>
      <c r="T160" s="31"/>
      <c r="U160" s="16"/>
      <c r="V160" s="16"/>
    </row>
    <row r="161" spans="1:22" ht="22.15" customHeight="1" x14ac:dyDescent="0.4">
      <c r="A161" s="11"/>
      <c r="B161" s="123"/>
      <c r="C161" s="7"/>
      <c r="D161" s="11"/>
      <c r="E161" s="11"/>
      <c r="F161" s="13"/>
      <c r="G161" s="11"/>
      <c r="H161" s="11"/>
      <c r="I161" s="11"/>
      <c r="J161" s="11"/>
      <c r="M161" s="31"/>
      <c r="N161" s="31"/>
      <c r="O161" s="31"/>
      <c r="P161" s="31"/>
      <c r="Q161" s="31"/>
      <c r="R161" s="31"/>
      <c r="S161" s="31"/>
      <c r="T161" s="31"/>
      <c r="U161" s="16"/>
      <c r="V161" s="16"/>
    </row>
    <row r="162" spans="1:22" ht="22.15" customHeight="1" x14ac:dyDescent="0.4">
      <c r="A162" s="11"/>
      <c r="B162" s="123"/>
      <c r="C162" s="7"/>
      <c r="D162" s="11"/>
      <c r="E162" s="11"/>
      <c r="F162" s="13"/>
      <c r="G162" s="11"/>
      <c r="H162" s="11"/>
      <c r="I162" s="11"/>
      <c r="J162" s="11"/>
      <c r="M162" s="31"/>
      <c r="N162" s="31"/>
      <c r="O162" s="31"/>
      <c r="P162" s="31"/>
      <c r="Q162" s="31"/>
      <c r="R162" s="31"/>
      <c r="S162" s="31"/>
      <c r="T162" s="31"/>
      <c r="U162" s="16"/>
      <c r="V162" s="16"/>
    </row>
    <row r="163" spans="1:22" ht="22.15" customHeight="1" x14ac:dyDescent="0.4">
      <c r="A163" s="11"/>
      <c r="B163" s="123"/>
      <c r="C163" s="7"/>
      <c r="D163" s="11"/>
      <c r="E163" s="11"/>
      <c r="F163" s="13"/>
      <c r="G163" s="11"/>
      <c r="H163" s="11"/>
      <c r="I163" s="11"/>
      <c r="J163" s="11"/>
      <c r="M163" s="31"/>
      <c r="N163" s="31"/>
      <c r="O163" s="31"/>
      <c r="P163" s="31"/>
      <c r="Q163" s="31"/>
      <c r="R163" s="31"/>
      <c r="S163" s="31"/>
      <c r="T163" s="31"/>
      <c r="U163" s="16"/>
      <c r="V163" s="16"/>
    </row>
    <row r="164" spans="1:22" ht="22.15" customHeight="1" x14ac:dyDescent="0.4">
      <c r="A164" s="11"/>
      <c r="B164" s="123"/>
      <c r="C164" s="7"/>
      <c r="D164" s="11"/>
      <c r="E164" s="11"/>
      <c r="F164" s="13"/>
      <c r="G164" s="11"/>
      <c r="H164" s="11"/>
      <c r="I164" s="11"/>
      <c r="J164" s="11"/>
      <c r="M164" s="31"/>
      <c r="N164" s="31"/>
      <c r="O164" s="31"/>
      <c r="P164" s="31"/>
      <c r="Q164" s="31"/>
      <c r="R164" s="31"/>
      <c r="S164" s="31"/>
      <c r="T164" s="31"/>
      <c r="U164" s="16"/>
      <c r="V164" s="16"/>
    </row>
    <row r="165" spans="1:22" ht="22.15" customHeight="1" x14ac:dyDescent="0.4">
      <c r="A165" s="11"/>
      <c r="B165" s="123"/>
      <c r="C165" s="7"/>
      <c r="D165" s="11"/>
      <c r="E165" s="11"/>
      <c r="F165" s="13"/>
      <c r="G165" s="11"/>
      <c r="H165" s="11"/>
      <c r="I165" s="11"/>
      <c r="J165" s="11"/>
      <c r="M165" s="31"/>
      <c r="N165" s="31"/>
      <c r="O165" s="31"/>
      <c r="P165" s="31"/>
      <c r="Q165" s="31"/>
      <c r="R165" s="31"/>
      <c r="S165" s="31"/>
      <c r="T165" s="31"/>
      <c r="U165" s="16"/>
      <c r="V165" s="16"/>
    </row>
    <row r="166" spans="1:22" ht="22.15" customHeight="1" x14ac:dyDescent="0.4">
      <c r="A166" s="11"/>
      <c r="B166" s="123"/>
      <c r="C166" s="7"/>
      <c r="D166" s="11"/>
      <c r="E166" s="11"/>
      <c r="F166" s="13"/>
      <c r="G166" s="11"/>
      <c r="H166" s="11"/>
      <c r="I166" s="11"/>
      <c r="J166" s="11"/>
      <c r="M166" s="31"/>
      <c r="N166" s="31"/>
      <c r="O166" s="31"/>
      <c r="P166" s="31"/>
      <c r="Q166" s="31"/>
      <c r="R166" s="31"/>
      <c r="S166" s="31"/>
      <c r="T166" s="31"/>
      <c r="U166" s="16"/>
      <c r="V166" s="16"/>
    </row>
    <row r="167" spans="1:22" ht="22.15" customHeight="1" x14ac:dyDescent="0.4">
      <c r="A167" s="11"/>
      <c r="B167" s="123"/>
      <c r="C167" s="7"/>
      <c r="D167" s="11"/>
      <c r="E167" s="11"/>
      <c r="F167" s="13"/>
      <c r="G167" s="11"/>
      <c r="H167" s="11"/>
      <c r="I167" s="11"/>
      <c r="J167" s="11"/>
      <c r="M167" s="31"/>
      <c r="N167" s="31"/>
      <c r="O167" s="31"/>
      <c r="P167" s="31"/>
      <c r="Q167" s="31"/>
      <c r="R167" s="31"/>
      <c r="S167" s="31"/>
      <c r="T167" s="31"/>
      <c r="U167" s="16"/>
      <c r="V167" s="16"/>
    </row>
    <row r="168" spans="1:22" ht="22.15" customHeight="1" x14ac:dyDescent="0.4">
      <c r="A168" s="11"/>
      <c r="B168" s="123"/>
      <c r="C168" s="7"/>
      <c r="D168" s="11"/>
      <c r="E168" s="11"/>
      <c r="F168" s="13"/>
      <c r="G168" s="11"/>
      <c r="H168" s="11"/>
      <c r="I168" s="11"/>
      <c r="J168" s="11"/>
      <c r="M168" s="31"/>
      <c r="N168" s="31"/>
      <c r="O168" s="31"/>
      <c r="P168" s="31"/>
      <c r="Q168" s="31"/>
      <c r="R168" s="31"/>
      <c r="S168" s="31"/>
      <c r="T168" s="31"/>
      <c r="U168" s="16"/>
      <c r="V168" s="16"/>
    </row>
    <row r="169" spans="1:22" ht="22.15" customHeight="1" x14ac:dyDescent="0.4">
      <c r="A169" s="11"/>
      <c r="B169" s="123"/>
      <c r="C169" s="7"/>
      <c r="D169" s="11"/>
      <c r="E169" s="11"/>
      <c r="F169" s="13"/>
      <c r="G169" s="11"/>
      <c r="H169" s="11"/>
      <c r="I169" s="11"/>
      <c r="J169" s="11"/>
      <c r="M169" s="31"/>
      <c r="N169" s="31"/>
      <c r="O169" s="31"/>
      <c r="P169" s="31"/>
      <c r="Q169" s="31"/>
      <c r="R169" s="31"/>
      <c r="S169" s="31"/>
      <c r="T169" s="31"/>
      <c r="U169" s="16"/>
      <c r="V169" s="16"/>
    </row>
    <row r="170" spans="1:22" ht="22.15" customHeight="1" x14ac:dyDescent="0.4">
      <c r="A170" s="11"/>
      <c r="B170" s="123"/>
      <c r="C170" s="7"/>
      <c r="D170" s="11"/>
      <c r="E170" s="11"/>
      <c r="F170" s="13"/>
      <c r="G170" s="11"/>
      <c r="H170" s="11"/>
      <c r="I170" s="11"/>
      <c r="J170" s="11"/>
      <c r="M170" s="31"/>
      <c r="N170" s="31"/>
      <c r="O170" s="31"/>
      <c r="P170" s="31"/>
      <c r="Q170" s="31"/>
      <c r="R170" s="31"/>
      <c r="S170" s="31"/>
      <c r="T170" s="31"/>
      <c r="U170" s="16"/>
      <c r="V170" s="16"/>
    </row>
    <row r="171" spans="1:22" ht="22.15" customHeight="1" x14ac:dyDescent="0.4">
      <c r="A171" s="11"/>
      <c r="B171" s="123"/>
      <c r="C171" s="7"/>
      <c r="D171" s="11"/>
      <c r="E171" s="11"/>
      <c r="F171" s="13"/>
      <c r="G171" s="11"/>
      <c r="H171" s="11"/>
      <c r="I171" s="11"/>
      <c r="J171" s="11"/>
      <c r="M171" s="31"/>
      <c r="N171" s="31"/>
      <c r="O171" s="31"/>
      <c r="P171" s="31"/>
      <c r="Q171" s="31"/>
      <c r="R171" s="31"/>
      <c r="S171" s="31"/>
      <c r="T171" s="31"/>
      <c r="U171" s="16"/>
      <c r="V171" s="16"/>
    </row>
    <row r="172" spans="1:22" ht="22.15" customHeight="1" x14ac:dyDescent="0.4">
      <c r="A172" s="11"/>
      <c r="B172" s="123"/>
      <c r="C172" s="7"/>
      <c r="D172" s="11"/>
      <c r="E172" s="11"/>
      <c r="F172" s="13"/>
      <c r="G172" s="11"/>
      <c r="H172" s="11"/>
      <c r="I172" s="11"/>
      <c r="J172" s="11"/>
      <c r="M172" s="31"/>
      <c r="N172" s="31"/>
      <c r="O172" s="31"/>
      <c r="P172" s="31"/>
      <c r="Q172" s="31"/>
      <c r="R172" s="31"/>
      <c r="S172" s="31"/>
      <c r="T172" s="31"/>
      <c r="U172" s="16"/>
      <c r="V172" s="16"/>
    </row>
    <row r="173" spans="1:22" ht="22.15" customHeight="1" x14ac:dyDescent="0.4">
      <c r="A173" s="11"/>
      <c r="B173" s="123"/>
      <c r="C173" s="7"/>
      <c r="D173" s="11"/>
      <c r="E173" s="11"/>
      <c r="F173" s="13"/>
      <c r="G173" s="11"/>
      <c r="H173" s="11"/>
      <c r="I173" s="11"/>
      <c r="J173" s="11"/>
      <c r="M173" s="31"/>
      <c r="N173" s="31"/>
      <c r="O173" s="31"/>
      <c r="P173" s="31"/>
      <c r="Q173" s="31"/>
      <c r="R173" s="31"/>
      <c r="S173" s="31"/>
      <c r="T173" s="31"/>
      <c r="U173" s="16"/>
      <c r="V173" s="16"/>
    </row>
    <row r="174" spans="1:22" ht="22.15" customHeight="1" x14ac:dyDescent="0.4">
      <c r="A174" s="11"/>
      <c r="B174" s="123"/>
      <c r="C174" s="7"/>
      <c r="D174" s="11"/>
      <c r="E174" s="11"/>
      <c r="F174" s="13"/>
      <c r="G174" s="11"/>
      <c r="H174" s="11"/>
      <c r="I174" s="11"/>
      <c r="J174" s="11"/>
      <c r="M174" s="31"/>
      <c r="N174" s="31"/>
      <c r="O174" s="31"/>
      <c r="P174" s="31"/>
      <c r="Q174" s="31"/>
      <c r="R174" s="31"/>
      <c r="S174" s="31"/>
      <c r="T174" s="31"/>
      <c r="U174" s="16"/>
      <c r="V174" s="16"/>
    </row>
    <row r="175" spans="1:22" ht="22.15" customHeight="1" x14ac:dyDescent="0.4">
      <c r="A175" s="11"/>
      <c r="B175" s="123"/>
      <c r="C175" s="7"/>
      <c r="D175" s="11"/>
      <c r="E175" s="11"/>
      <c r="F175" s="13"/>
      <c r="G175" s="11"/>
      <c r="H175" s="11"/>
      <c r="I175" s="11"/>
      <c r="J175" s="11"/>
      <c r="M175" s="31"/>
      <c r="N175" s="31"/>
      <c r="O175" s="31"/>
      <c r="P175" s="31"/>
      <c r="Q175" s="31"/>
      <c r="R175" s="31"/>
      <c r="S175" s="31"/>
      <c r="T175" s="31"/>
      <c r="U175" s="16"/>
      <c r="V175" s="16"/>
    </row>
    <row r="176" spans="1:22" ht="22.15" customHeight="1" x14ac:dyDescent="0.4">
      <c r="A176" s="11"/>
      <c r="B176" s="123"/>
      <c r="C176" s="7"/>
      <c r="D176" s="11"/>
      <c r="E176" s="11"/>
      <c r="F176" s="13"/>
      <c r="G176" s="11"/>
      <c r="H176" s="11"/>
      <c r="I176" s="11"/>
      <c r="J176" s="11"/>
      <c r="M176" s="31"/>
      <c r="N176" s="31"/>
      <c r="O176" s="31"/>
      <c r="P176" s="31"/>
      <c r="Q176" s="31"/>
      <c r="R176" s="31"/>
      <c r="S176" s="31"/>
      <c r="T176" s="31"/>
      <c r="U176" s="16"/>
      <c r="V176" s="16"/>
    </row>
    <row r="177" spans="1:22" ht="22.15" customHeight="1" x14ac:dyDescent="0.4">
      <c r="A177" s="11"/>
      <c r="B177" s="123"/>
      <c r="C177" s="7"/>
      <c r="D177" s="11"/>
      <c r="E177" s="11"/>
      <c r="F177" s="13"/>
      <c r="G177" s="11"/>
      <c r="H177" s="11"/>
      <c r="I177" s="11"/>
      <c r="J177" s="11"/>
      <c r="M177" s="31"/>
      <c r="N177" s="31"/>
      <c r="O177" s="31"/>
      <c r="P177" s="31"/>
      <c r="Q177" s="31"/>
      <c r="R177" s="31"/>
      <c r="S177" s="31"/>
      <c r="T177" s="31"/>
      <c r="U177" s="16"/>
      <c r="V177" s="16"/>
    </row>
    <row r="178" spans="1:22" ht="22.15" customHeight="1" x14ac:dyDescent="0.4">
      <c r="A178" s="11"/>
      <c r="B178" s="123"/>
      <c r="C178" s="7"/>
      <c r="D178" s="11"/>
      <c r="E178" s="11"/>
      <c r="F178" s="13"/>
      <c r="G178" s="11"/>
      <c r="H178" s="11"/>
      <c r="I178" s="11"/>
      <c r="J178" s="11"/>
      <c r="M178" s="31"/>
      <c r="N178" s="31"/>
      <c r="O178" s="31"/>
      <c r="P178" s="31"/>
      <c r="Q178" s="31"/>
      <c r="R178" s="31"/>
      <c r="S178" s="31"/>
      <c r="T178" s="31"/>
      <c r="U178" s="16"/>
      <c r="V178" s="16"/>
    </row>
    <row r="179" spans="1:22" ht="22.15" customHeight="1" x14ac:dyDescent="0.4">
      <c r="A179" s="11"/>
      <c r="B179" s="123"/>
      <c r="C179" s="7"/>
      <c r="D179" s="11"/>
      <c r="E179" s="11"/>
      <c r="F179" s="13"/>
      <c r="G179" s="11"/>
      <c r="H179" s="11"/>
      <c r="I179" s="11"/>
      <c r="J179" s="11"/>
      <c r="M179" s="31"/>
      <c r="N179" s="31"/>
      <c r="O179" s="31"/>
      <c r="P179" s="31"/>
      <c r="Q179" s="31"/>
      <c r="R179" s="31"/>
      <c r="S179" s="31"/>
      <c r="T179" s="31"/>
      <c r="U179" s="16"/>
      <c r="V179" s="16"/>
    </row>
    <row r="180" spans="1:22" ht="22.15" customHeight="1" x14ac:dyDescent="0.4">
      <c r="A180" s="11"/>
      <c r="B180" s="123"/>
      <c r="C180" s="7"/>
      <c r="D180" s="11"/>
      <c r="E180" s="11"/>
      <c r="F180" s="13"/>
      <c r="G180" s="11"/>
      <c r="H180" s="11"/>
      <c r="I180" s="11"/>
      <c r="J180" s="11"/>
      <c r="M180" s="31"/>
      <c r="N180" s="31"/>
      <c r="O180" s="31"/>
      <c r="P180" s="31"/>
      <c r="Q180" s="31"/>
      <c r="R180" s="31"/>
      <c r="S180" s="31"/>
      <c r="T180" s="31"/>
      <c r="U180" s="16"/>
      <c r="V180" s="16"/>
    </row>
    <row r="181" spans="1:22" ht="22.15" customHeight="1" x14ac:dyDescent="0.4">
      <c r="A181" s="11"/>
      <c r="B181" s="123"/>
      <c r="C181" s="7"/>
      <c r="D181" s="11"/>
      <c r="E181" s="11"/>
      <c r="F181" s="13"/>
      <c r="G181" s="11"/>
      <c r="H181" s="11"/>
      <c r="I181" s="11"/>
      <c r="J181" s="11"/>
      <c r="M181" s="31"/>
      <c r="N181" s="31"/>
      <c r="O181" s="31"/>
      <c r="P181" s="31"/>
      <c r="Q181" s="31"/>
      <c r="R181" s="31"/>
      <c r="S181" s="31"/>
      <c r="T181" s="31"/>
      <c r="U181" s="16"/>
      <c r="V181" s="16"/>
    </row>
    <row r="182" spans="1:22" ht="22.15" customHeight="1" x14ac:dyDescent="0.4">
      <c r="A182" s="11"/>
      <c r="B182" s="123"/>
      <c r="C182" s="7"/>
      <c r="D182" s="11"/>
      <c r="E182" s="11"/>
      <c r="F182" s="13"/>
      <c r="G182" s="11"/>
      <c r="H182" s="11"/>
      <c r="I182" s="11"/>
      <c r="J182" s="11"/>
      <c r="M182" s="31"/>
      <c r="N182" s="31"/>
      <c r="O182" s="31"/>
      <c r="P182" s="31"/>
      <c r="Q182" s="31"/>
      <c r="R182" s="31"/>
      <c r="S182" s="31"/>
      <c r="T182" s="31"/>
      <c r="U182" s="16"/>
      <c r="V182" s="16"/>
    </row>
    <row r="183" spans="1:22" ht="22.15" customHeight="1" x14ac:dyDescent="0.4">
      <c r="A183" s="11"/>
      <c r="B183" s="123"/>
      <c r="C183" s="7"/>
      <c r="D183" s="11"/>
      <c r="E183" s="11"/>
      <c r="F183" s="13"/>
      <c r="G183" s="11"/>
      <c r="H183" s="11"/>
      <c r="I183" s="11"/>
      <c r="J183" s="11"/>
      <c r="M183" s="31"/>
      <c r="N183" s="31"/>
      <c r="O183" s="31"/>
      <c r="P183" s="31"/>
      <c r="Q183" s="31"/>
      <c r="R183" s="31"/>
      <c r="S183" s="31"/>
      <c r="T183" s="31"/>
      <c r="U183" s="16"/>
      <c r="V183" s="16"/>
    </row>
    <row r="184" spans="1:22" ht="22.15" customHeight="1" x14ac:dyDescent="0.4">
      <c r="A184" s="11"/>
      <c r="B184" s="123"/>
      <c r="C184" s="7"/>
      <c r="D184" s="11"/>
      <c r="E184" s="11"/>
      <c r="F184" s="13"/>
      <c r="G184" s="11"/>
      <c r="H184" s="11"/>
      <c r="I184" s="11"/>
      <c r="J184" s="11"/>
      <c r="M184" s="31"/>
      <c r="N184" s="31"/>
      <c r="O184" s="31"/>
      <c r="P184" s="31"/>
      <c r="Q184" s="31"/>
      <c r="R184" s="31"/>
      <c r="S184" s="31"/>
      <c r="T184" s="31"/>
      <c r="U184" s="16"/>
      <c r="V184" s="16"/>
    </row>
    <row r="185" spans="1:22" ht="22.15" customHeight="1" x14ac:dyDescent="0.4">
      <c r="A185" s="11"/>
      <c r="B185" s="123"/>
      <c r="C185" s="7"/>
      <c r="D185" s="11"/>
      <c r="E185" s="11"/>
      <c r="F185" s="13"/>
      <c r="G185" s="11"/>
      <c r="H185" s="11"/>
      <c r="I185" s="11"/>
      <c r="J185" s="11"/>
      <c r="M185" s="31"/>
      <c r="N185" s="31"/>
      <c r="O185" s="31"/>
      <c r="P185" s="31"/>
      <c r="Q185" s="31"/>
      <c r="R185" s="31"/>
      <c r="S185" s="31"/>
      <c r="T185" s="31"/>
      <c r="U185" s="16"/>
      <c r="V185" s="16"/>
    </row>
    <row r="186" spans="1:22" ht="22.15" customHeight="1" x14ac:dyDescent="0.4">
      <c r="A186" s="11"/>
      <c r="B186" s="123"/>
      <c r="C186" s="7"/>
      <c r="D186" s="11"/>
      <c r="E186" s="11"/>
      <c r="F186" s="13"/>
      <c r="G186" s="11"/>
      <c r="H186" s="11"/>
      <c r="I186" s="11"/>
      <c r="J186" s="11"/>
      <c r="M186" s="31"/>
      <c r="N186" s="31"/>
      <c r="O186" s="31"/>
      <c r="P186" s="31"/>
      <c r="Q186" s="31"/>
      <c r="R186" s="31"/>
      <c r="S186" s="31"/>
      <c r="T186" s="31"/>
      <c r="U186" s="16"/>
      <c r="V186" s="16"/>
    </row>
    <row r="187" spans="1:22" ht="22.15" customHeight="1" x14ac:dyDescent="0.4">
      <c r="A187" s="11"/>
      <c r="B187" s="123"/>
      <c r="C187" s="7"/>
      <c r="D187" s="11"/>
      <c r="E187" s="11"/>
      <c r="F187" s="13"/>
      <c r="G187" s="11"/>
      <c r="H187" s="11"/>
      <c r="I187" s="11"/>
      <c r="J187" s="11"/>
      <c r="M187" s="31"/>
      <c r="N187" s="31"/>
      <c r="O187" s="31"/>
      <c r="P187" s="31"/>
      <c r="Q187" s="31"/>
      <c r="R187" s="31"/>
      <c r="S187" s="31"/>
      <c r="T187" s="31"/>
      <c r="U187" s="16"/>
      <c r="V187" s="16"/>
    </row>
    <row r="188" spans="1:22" ht="22.15" customHeight="1" x14ac:dyDescent="0.4">
      <c r="A188" s="11"/>
      <c r="B188" s="123"/>
      <c r="C188" s="7"/>
      <c r="D188" s="11"/>
      <c r="E188" s="11"/>
      <c r="F188" s="13"/>
      <c r="G188" s="11"/>
      <c r="H188" s="11"/>
      <c r="I188" s="11"/>
      <c r="J188" s="11"/>
      <c r="M188" s="31"/>
      <c r="N188" s="31"/>
      <c r="O188" s="31"/>
      <c r="P188" s="31"/>
      <c r="Q188" s="31"/>
      <c r="R188" s="31"/>
      <c r="S188" s="31"/>
      <c r="T188" s="31"/>
      <c r="U188" s="16"/>
      <c r="V188" s="16"/>
    </row>
    <row r="189" spans="1:22" ht="22.15" customHeight="1" x14ac:dyDescent="0.4">
      <c r="A189" s="11"/>
      <c r="B189" s="123"/>
      <c r="C189" s="7"/>
      <c r="D189" s="11"/>
      <c r="E189" s="11"/>
      <c r="F189" s="13"/>
      <c r="G189" s="11"/>
      <c r="H189" s="11"/>
      <c r="I189" s="11"/>
      <c r="J189" s="11"/>
      <c r="M189" s="31"/>
      <c r="N189" s="31"/>
      <c r="O189" s="31"/>
      <c r="P189" s="31"/>
      <c r="Q189" s="31"/>
      <c r="R189" s="31"/>
      <c r="S189" s="31"/>
      <c r="T189" s="31"/>
      <c r="U189" s="16"/>
      <c r="V189" s="16"/>
    </row>
    <row r="190" spans="1:22" ht="22.15" customHeight="1" x14ac:dyDescent="0.4">
      <c r="A190" s="11"/>
      <c r="B190" s="123"/>
      <c r="C190" s="7"/>
      <c r="D190" s="11"/>
      <c r="E190" s="11"/>
      <c r="F190" s="13"/>
      <c r="G190" s="11"/>
      <c r="H190" s="11"/>
      <c r="I190" s="11"/>
      <c r="J190" s="11"/>
      <c r="M190" s="31"/>
      <c r="N190" s="31"/>
      <c r="O190" s="31"/>
      <c r="P190" s="31"/>
      <c r="Q190" s="31"/>
      <c r="R190" s="31"/>
      <c r="S190" s="31"/>
      <c r="T190" s="31"/>
      <c r="U190" s="16"/>
      <c r="V190" s="16"/>
    </row>
    <row r="191" spans="1:22" ht="22.15" customHeight="1" x14ac:dyDescent="0.4">
      <c r="A191" s="11"/>
      <c r="B191" s="123"/>
      <c r="C191" s="7"/>
      <c r="D191" s="11"/>
      <c r="E191" s="11"/>
      <c r="F191" s="13"/>
      <c r="G191" s="11"/>
      <c r="H191" s="11"/>
      <c r="I191" s="11"/>
      <c r="J191" s="11"/>
      <c r="M191" s="31"/>
      <c r="N191" s="31"/>
      <c r="O191" s="31"/>
      <c r="P191" s="31"/>
      <c r="Q191" s="31"/>
      <c r="R191" s="31"/>
      <c r="S191" s="31"/>
      <c r="T191" s="31"/>
      <c r="U191" s="16"/>
      <c r="V191" s="16"/>
    </row>
    <row r="192" spans="1:22" ht="22.15" customHeight="1" x14ac:dyDescent="0.4">
      <c r="A192" s="11"/>
      <c r="B192" s="123"/>
      <c r="C192" s="7"/>
      <c r="D192" s="11"/>
      <c r="E192" s="11"/>
      <c r="F192" s="13"/>
      <c r="G192" s="11"/>
      <c r="H192" s="11"/>
      <c r="I192" s="11"/>
      <c r="J192" s="11"/>
      <c r="M192" s="31"/>
      <c r="N192" s="31"/>
      <c r="O192" s="31"/>
      <c r="P192" s="31"/>
      <c r="Q192" s="31"/>
      <c r="R192" s="31"/>
      <c r="S192" s="31"/>
      <c r="T192" s="31"/>
      <c r="U192" s="16"/>
      <c r="V192" s="16"/>
    </row>
  </sheetData>
  <hyperlinks>
    <hyperlink ref="B8" location="'Table 1.1'!A1" display="Table 1.1" xr:uid="{00000000-0004-0000-0000-000000000000}"/>
    <hyperlink ref="B9" location="'Table 1.2'!A1" display="Table 1.2" xr:uid="{00000000-0004-0000-0000-000001000000}"/>
    <hyperlink ref="B10" location="'Table 1.3'!A1" display="Table 1.3" xr:uid="{00000000-0004-0000-0000-000002000000}"/>
    <hyperlink ref="B11" location="'Table 1.4'!A1" display="Table 1.4" xr:uid="{00000000-0004-0000-0000-000003000000}"/>
    <hyperlink ref="B12" location="'Table 1.5'!A1" display="Table 1.5" xr:uid="{00000000-0004-0000-0000-000004000000}"/>
    <hyperlink ref="B13" location="'Table 1.6'!A1" display="Table 1.6" xr:uid="{00000000-0004-0000-0000-000005000000}"/>
    <hyperlink ref="B14" location="'Table 1.7'!A1" display="Table 1.7" xr:uid="{00000000-0004-0000-0000-000006000000}"/>
    <hyperlink ref="B15" location="'Table 1.8'!A1" display="Table 1.8" xr:uid="{00000000-0004-0000-0000-000007000000}"/>
    <hyperlink ref="B17" location="'Table 1.10'!A1" display="Table 1.10" xr:uid="{00000000-0004-0000-0000-000008000000}"/>
    <hyperlink ref="B18" location="'Table 1.11'!A1" display="Table 1.11" xr:uid="{00000000-0004-0000-0000-000009000000}"/>
    <hyperlink ref="B19" location="'Table 1.12'!A1" display="Table 1.12" xr:uid="{00000000-0004-0000-0000-00000A000000}"/>
    <hyperlink ref="B20" location="'Table 1.13'!A1" display="Table 1.13" xr:uid="{00000000-0004-0000-0000-00000B000000}"/>
    <hyperlink ref="B21" location="'Table 1.14'!A1" display="Table 1.14" xr:uid="{00000000-0004-0000-0000-00000C000000}"/>
    <hyperlink ref="B22" location="'Table 1.15'!A1" display="Table 1.15" xr:uid="{00000000-0004-0000-0000-00000D000000}"/>
    <hyperlink ref="B23" location="'Table 1.16'!A1" display="Table 1.16" xr:uid="{00000000-0004-0000-0000-00000E000000}"/>
    <hyperlink ref="B24" location="'Table 1.17'!A1" display="Table 1.17" xr:uid="{00000000-0004-0000-0000-00000F000000}"/>
    <hyperlink ref="B28" location="'Table 2.1'!A1" display="Table 2.1" xr:uid="{00000000-0004-0000-0000-000010000000}"/>
    <hyperlink ref="B29" location="'Table 2.2'!A1" display="Table 2.2" xr:uid="{00000000-0004-0000-0000-000011000000}"/>
    <hyperlink ref="B30" location="'Table 2.3'!A1" display="Table 2.3" xr:uid="{00000000-0004-0000-0000-000012000000}"/>
    <hyperlink ref="B31" location="'Table 2.4'!A1" display="Table 2.4" xr:uid="{00000000-0004-0000-0000-000013000000}"/>
    <hyperlink ref="B32" location="'Table 2.5'!A1" display="Table 2.5" xr:uid="{00000000-0004-0000-0000-000014000000}"/>
    <hyperlink ref="B33" location="'Table 2.6'!A1" display="Table 2.6" xr:uid="{00000000-0004-0000-0000-000015000000}"/>
    <hyperlink ref="B34" location="'Table 2.7'!A1" display="Table 2.7" xr:uid="{00000000-0004-0000-0000-000016000000}"/>
    <hyperlink ref="B35" location="'Table 2.8'!A1" display="Table 2.8" xr:uid="{00000000-0004-0000-0000-000017000000}"/>
    <hyperlink ref="B36" location="'Table 2.9'!A1" display="Table 2.9" xr:uid="{00000000-0004-0000-0000-000018000000}"/>
    <hyperlink ref="B39" location="'Table 3.1'!A1" display="Table 3.1" xr:uid="{00000000-0004-0000-0000-000019000000}"/>
    <hyperlink ref="B40" location="'Table 3.2'!A1" display="Table 3.2" xr:uid="{00000000-0004-0000-0000-00001A000000}"/>
    <hyperlink ref="B41" location="'Table 3.3'!A1" display="Table 3.3" xr:uid="{00000000-0004-0000-0000-00001B000000}"/>
    <hyperlink ref="B42" location="'Table 3.4'!A1" display="Table 3.4" xr:uid="{00000000-0004-0000-0000-00001C000000}"/>
    <hyperlink ref="B43" location="'Table 3.5'!A1" display="Table 3.5" xr:uid="{00000000-0004-0000-0000-00001D000000}"/>
    <hyperlink ref="B44" location="'Table 3.6'!A1" display="Table 3.6" xr:uid="{00000000-0004-0000-0000-00001E000000}"/>
    <hyperlink ref="B45" location="'Table 3.7'!A1" display="Table 3.7" xr:uid="{00000000-0004-0000-0000-00001F000000}"/>
    <hyperlink ref="B46" location="'Table 3.8'!A1" display="Table 3.8" xr:uid="{00000000-0004-0000-0000-000020000000}"/>
    <hyperlink ref="B47" location="'Table 3.9'!A1" display="Table 3.9" xr:uid="{00000000-0004-0000-0000-000021000000}"/>
    <hyperlink ref="B48" location="'Table 3.10'!A1" display="Table 3.10" xr:uid="{00000000-0004-0000-0000-000022000000}"/>
    <hyperlink ref="B16" location="'Table 1.9'!A1" display="Table 1.9" xr:uid="{00000000-0004-0000-0000-000023000000}"/>
    <hyperlink ref="B25" location="'Table 1.18'!A1" display="Table 1.18" xr:uid="{00000000-0004-0000-0000-000024000000}"/>
    <hyperlink ref="B51" location="'Table 4.1'!A1" display="Table 4.1" xr:uid="{17CF4887-FFE8-4D40-89E3-E3FD030BEB88}"/>
    <hyperlink ref="B52" location="'Table 4.2'!A1" display="Table 4.2" xr:uid="{74923625-CA12-4856-86CA-CB4132E19524}"/>
    <hyperlink ref="B53" location="'Table 4.3'!A1" display="Table 4.3" xr:uid="{EFDFF6BD-4080-455F-A1F1-E76443FCAED9}"/>
    <hyperlink ref="B54" location="'Table 4.4'!A1" display="Table 4.4" xr:uid="{8202887C-9766-49D2-A692-12B3317C131C}"/>
    <hyperlink ref="B55" location="'Table 4.5'!A1" display="Table 4.5" xr:uid="{BC0450F5-DB90-4AEF-924D-854AE8DF9D40}"/>
    <hyperlink ref="B56" location="'Table 4.6'!A1" display="Table 4.6" xr:uid="{80F68DFE-E001-4856-BC11-CE5FAD781BAF}"/>
    <hyperlink ref="B57" location="'Table 4.7'!A1" display="Table 4.7" xr:uid="{1A29727B-3904-4F4D-A24F-368E897033A0}"/>
    <hyperlink ref="B58" location="'Table 4.8'!A1" display="Table 4.8" xr:uid="{E08F4B4A-BADE-4ACC-8079-C894A6AE7E0B}"/>
    <hyperlink ref="B59" location="'Table 4.9'!A1" display="Table 4.9" xr:uid="{443535CA-8CCF-4C1F-A989-4E113B6D5D49}"/>
    <hyperlink ref="B60" location="'Table 4.10'!A1" display="Table 4.10" xr:uid="{871DCF39-E292-4F56-9207-27342BC85273}"/>
    <hyperlink ref="B61" location="'Table 4.11'!A1" display="Table 4.11" xr:uid="{F5D92B7A-4630-4A33-9F54-9170D6FF647C}"/>
    <hyperlink ref="B62" location="'Table 4.12'!A1" display="Table 4.12" xr:uid="{AB20A184-E504-4722-9F9A-BD81014AECF0}"/>
    <hyperlink ref="B63" location="'Table 4.13'!A1" display="Table 4.13" xr:uid="{8967ACCF-B331-4879-92A8-0B07AFFAA997}"/>
    <hyperlink ref="B64" location="'Table 4.14'!A1" display="Table 4.14" xr:uid="{99BCF7E5-8260-4407-B595-B0E972A5431E}"/>
    <hyperlink ref="B65" location="'Table 4.15'!A1" display="Table 4.15" xr:uid="{E236ED48-E118-42F0-8646-71AF1182E1B5}"/>
    <hyperlink ref="B66" location="'Table 4.16'!A1" display="Table 4.16" xr:uid="{562FA516-9E94-4A97-B781-A5AC380E4251}"/>
  </hyperlinks>
  <pageMargins left="0.25" right="0.25" top="0.75" bottom="0.75" header="0.3" footer="0.3"/>
  <pageSetup paperSize="12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57"/>
  <sheetViews>
    <sheetView defaultGridColor="0" colorId="9"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4.73046875" customWidth="1"/>
    <col min="3" max="22" width="9.86328125" customWidth="1"/>
  </cols>
  <sheetData>
    <row r="1" spans="1:22" ht="55.5" customHeight="1" x14ac:dyDescent="0.35">
      <c r="B1" s="25" t="s">
        <v>210</v>
      </c>
      <c r="C1" s="16"/>
      <c r="D1" s="16"/>
      <c r="E1" s="16"/>
      <c r="F1" s="16"/>
      <c r="G1" s="16"/>
      <c r="H1" s="16"/>
      <c r="I1" s="16"/>
      <c r="J1" s="16"/>
      <c r="K1" s="16"/>
      <c r="L1" s="16"/>
      <c r="M1" s="16"/>
      <c r="N1" s="16"/>
      <c r="O1" s="16"/>
      <c r="P1" s="16"/>
      <c r="Q1" s="16"/>
      <c r="R1" s="16"/>
      <c r="S1" s="16"/>
      <c r="T1" s="16"/>
      <c r="U1" s="16"/>
      <c r="V1" s="16"/>
    </row>
    <row r="2" spans="1:22" ht="15" x14ac:dyDescent="0.35">
      <c r="A2" s="16"/>
      <c r="B2" s="32" t="s">
        <v>277</v>
      </c>
      <c r="C2" s="16"/>
      <c r="D2" s="16"/>
      <c r="E2" s="16"/>
      <c r="F2" s="16"/>
      <c r="G2" s="16"/>
      <c r="H2" s="16"/>
      <c r="I2" s="16"/>
      <c r="J2" s="16"/>
      <c r="K2" s="16"/>
      <c r="L2" s="16"/>
      <c r="M2" s="16"/>
      <c r="N2" s="16"/>
      <c r="O2" s="16"/>
      <c r="P2" s="16"/>
      <c r="Q2" s="16"/>
      <c r="R2" s="16"/>
      <c r="S2" s="16"/>
      <c r="T2" s="16"/>
      <c r="U2" s="16"/>
      <c r="V2" s="16"/>
    </row>
    <row r="3" spans="1:22" ht="15" x14ac:dyDescent="0.35">
      <c r="A3" s="38"/>
      <c r="B3" s="48"/>
      <c r="C3" s="230">
        <v>41455</v>
      </c>
      <c r="D3" s="230"/>
      <c r="E3" s="230">
        <v>41820</v>
      </c>
      <c r="F3" s="230"/>
      <c r="G3" s="230" t="s">
        <v>213</v>
      </c>
      <c r="H3" s="230"/>
      <c r="I3" s="230">
        <v>42551</v>
      </c>
      <c r="J3" s="230"/>
      <c r="K3" s="230">
        <v>42916</v>
      </c>
      <c r="L3" s="230"/>
      <c r="M3" s="230">
        <v>43281</v>
      </c>
      <c r="N3" s="230"/>
      <c r="O3" s="230">
        <v>43646</v>
      </c>
      <c r="P3" s="230"/>
      <c r="Q3" s="230">
        <v>44012</v>
      </c>
      <c r="R3" s="231"/>
      <c r="S3" s="230">
        <v>44377</v>
      </c>
      <c r="T3" s="231"/>
      <c r="U3" s="230">
        <v>44742</v>
      </c>
      <c r="V3" s="231"/>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5" x14ac:dyDescent="0.35">
      <c r="A5" s="15"/>
      <c r="B5" s="33" t="s">
        <v>278</v>
      </c>
      <c r="C5" s="40"/>
      <c r="D5" s="40"/>
      <c r="E5" s="40"/>
      <c r="F5" s="40"/>
      <c r="G5" s="40"/>
      <c r="H5" s="40"/>
      <c r="I5" s="40"/>
      <c r="J5" s="40"/>
      <c r="K5" s="40"/>
      <c r="L5" s="40"/>
      <c r="M5" s="16"/>
      <c r="N5" s="16"/>
      <c r="O5" s="16"/>
      <c r="P5" s="16"/>
      <c r="Q5" s="16"/>
      <c r="R5" s="16"/>
    </row>
    <row r="6" spans="1:22" ht="12.75" customHeight="1" x14ac:dyDescent="0.35">
      <c r="A6" s="15"/>
      <c r="B6" s="34" t="s">
        <v>279</v>
      </c>
      <c r="C6" s="58">
        <v>2400</v>
      </c>
      <c r="D6" s="42">
        <v>48.348106365834006</v>
      </c>
      <c r="E6" s="58">
        <v>2738</v>
      </c>
      <c r="F6" s="42">
        <v>47.976169616260734</v>
      </c>
      <c r="G6" s="58">
        <v>2784</v>
      </c>
      <c r="H6" s="42">
        <v>48.016557433597789</v>
      </c>
      <c r="I6" s="58">
        <v>2997</v>
      </c>
      <c r="J6" s="42">
        <v>49.203743227713019</v>
      </c>
      <c r="K6" s="58">
        <v>3255</v>
      </c>
      <c r="L6" s="42">
        <v>48.991571342564718</v>
      </c>
      <c r="M6" s="58">
        <v>3474</v>
      </c>
      <c r="N6" s="42">
        <v>48.915798366657285</v>
      </c>
      <c r="O6" s="58">
        <v>3686</v>
      </c>
      <c r="P6" s="42">
        <v>48.97037332270493</v>
      </c>
      <c r="Q6" s="58">
        <v>3246</v>
      </c>
      <c r="R6" s="42">
        <v>48.110271231658515</v>
      </c>
      <c r="S6" s="58">
        <v>3161</v>
      </c>
      <c r="T6" s="42">
        <v>46.226966949400413</v>
      </c>
      <c r="U6" s="58">
        <v>2853</v>
      </c>
      <c r="V6" s="42">
        <v>45.831325301204821</v>
      </c>
    </row>
    <row r="7" spans="1:22" x14ac:dyDescent="0.35">
      <c r="A7" s="6"/>
      <c r="B7" s="34" t="s">
        <v>280</v>
      </c>
      <c r="C7" s="58">
        <v>814</v>
      </c>
      <c r="D7" s="42">
        <v>16.398066075745366</v>
      </c>
      <c r="E7" s="58">
        <v>983</v>
      </c>
      <c r="F7" s="42">
        <v>17.224461188014718</v>
      </c>
      <c r="G7" s="58">
        <v>1052</v>
      </c>
      <c r="H7" s="42">
        <v>18.144187650914109</v>
      </c>
      <c r="I7" s="58">
        <v>1044</v>
      </c>
      <c r="J7" s="42">
        <v>17.140042685930059</v>
      </c>
      <c r="K7" s="58">
        <v>1168</v>
      </c>
      <c r="L7" s="42">
        <v>17.579771222155326</v>
      </c>
      <c r="M7" s="58">
        <v>1160</v>
      </c>
      <c r="N7" s="42">
        <v>16.333427203604618</v>
      </c>
      <c r="O7" s="58">
        <v>1256</v>
      </c>
      <c r="P7" s="42">
        <v>16.686594924936891</v>
      </c>
      <c r="Q7" s="58">
        <v>1141</v>
      </c>
      <c r="R7" s="42">
        <v>16.911219801393212</v>
      </c>
      <c r="S7" s="58">
        <v>1176</v>
      </c>
      <c r="T7" s="42">
        <v>17.198011114360927</v>
      </c>
      <c r="U7" s="58">
        <v>459</v>
      </c>
      <c r="V7" s="42">
        <v>7.3734939759036147</v>
      </c>
    </row>
    <row r="8" spans="1:22" x14ac:dyDescent="0.35">
      <c r="A8" s="6"/>
      <c r="B8" s="34" t="s">
        <v>281</v>
      </c>
      <c r="C8" s="58">
        <v>768</v>
      </c>
      <c r="D8" s="42">
        <v>15.471394037066883</v>
      </c>
      <c r="E8" s="58">
        <v>930</v>
      </c>
      <c r="F8" s="42">
        <v>16.295777115822673</v>
      </c>
      <c r="G8" s="58">
        <v>900</v>
      </c>
      <c r="H8" s="42">
        <v>15.52259399793032</v>
      </c>
      <c r="I8" s="58">
        <v>975</v>
      </c>
      <c r="J8" s="42">
        <v>16.007223772779511</v>
      </c>
      <c r="K8" s="58">
        <v>1108</v>
      </c>
      <c r="L8" s="42">
        <v>16.676700782661047</v>
      </c>
      <c r="M8" s="58">
        <v>1207</v>
      </c>
      <c r="N8" s="42">
        <v>16.995212616164459</v>
      </c>
      <c r="O8" s="58">
        <v>1296</v>
      </c>
      <c r="P8" s="42">
        <v>17.218015145476283</v>
      </c>
      <c r="Q8" s="58">
        <v>1184</v>
      </c>
      <c r="R8" s="42">
        <v>17.548540091892693</v>
      </c>
      <c r="S8" s="58">
        <v>1258</v>
      </c>
      <c r="T8" s="42">
        <v>18.397192161450718</v>
      </c>
      <c r="U8" s="58">
        <v>1462</v>
      </c>
      <c r="V8" s="42">
        <v>23.485943775100402</v>
      </c>
    </row>
    <row r="9" spans="1:22" x14ac:dyDescent="0.35">
      <c r="A9" s="6"/>
      <c r="B9" s="34" t="s">
        <v>282</v>
      </c>
      <c r="C9" s="58">
        <v>425</v>
      </c>
      <c r="D9" s="42">
        <v>8.5616438356164384</v>
      </c>
      <c r="E9" s="58">
        <v>439</v>
      </c>
      <c r="F9" s="42">
        <v>7.6923076923076925</v>
      </c>
      <c r="G9" s="58">
        <v>461</v>
      </c>
      <c r="H9" s="42">
        <v>7.9510175922731978</v>
      </c>
      <c r="I9" s="58">
        <v>465</v>
      </c>
      <c r="J9" s="42">
        <v>7.6342144147102271</v>
      </c>
      <c r="K9" s="58">
        <v>487</v>
      </c>
      <c r="L9" s="42">
        <v>7.3299217338952438</v>
      </c>
      <c r="M9" s="58">
        <v>554</v>
      </c>
      <c r="N9" s="42">
        <v>7.8006195437904813</v>
      </c>
      <c r="O9" s="58">
        <v>584</v>
      </c>
      <c r="P9" s="42">
        <v>7.7587352198751169</v>
      </c>
      <c r="Q9" s="58">
        <v>558</v>
      </c>
      <c r="R9" s="42">
        <v>8.2703423743886173</v>
      </c>
      <c r="S9" s="58">
        <v>527</v>
      </c>
      <c r="T9" s="42">
        <v>7.7069318514185428</v>
      </c>
      <c r="U9" s="58">
        <v>712</v>
      </c>
      <c r="V9" s="42">
        <v>11.437751004016064</v>
      </c>
    </row>
    <row r="10" spans="1:22" x14ac:dyDescent="0.35">
      <c r="A10" s="6"/>
      <c r="B10" s="34" t="s">
        <v>283</v>
      </c>
      <c r="C10" s="58">
        <v>436</v>
      </c>
      <c r="D10" s="42">
        <v>8.7832393231265105</v>
      </c>
      <c r="E10" s="58">
        <v>473</v>
      </c>
      <c r="F10" s="42">
        <v>8.2880672857893813</v>
      </c>
      <c r="G10" s="58">
        <v>470</v>
      </c>
      <c r="H10" s="42">
        <v>8.1062435322525008</v>
      </c>
      <c r="I10" s="58">
        <v>454</v>
      </c>
      <c r="J10" s="42">
        <v>7.4536200952224592</v>
      </c>
      <c r="K10" s="58">
        <v>454</v>
      </c>
      <c r="L10" s="42">
        <v>6.8332329921733894</v>
      </c>
      <c r="M10" s="58">
        <v>517</v>
      </c>
      <c r="N10" s="42">
        <v>7.279639538158265</v>
      </c>
      <c r="O10" s="58">
        <v>533</v>
      </c>
      <c r="P10" s="42">
        <v>7.081174438687392</v>
      </c>
      <c r="Q10" s="58">
        <v>453</v>
      </c>
      <c r="R10" s="42">
        <v>6.7140951534015114</v>
      </c>
      <c r="S10" s="58">
        <v>546</v>
      </c>
      <c r="T10" s="42">
        <v>7.9847908745247151</v>
      </c>
      <c r="U10" s="58">
        <v>563</v>
      </c>
      <c r="V10" s="42">
        <v>9.0441767068273098</v>
      </c>
    </row>
    <row r="11" spans="1:22" x14ac:dyDescent="0.35">
      <c r="A11" s="6"/>
      <c r="B11" s="34" t="s">
        <v>284</v>
      </c>
      <c r="C11" s="45">
        <v>121</v>
      </c>
      <c r="D11" s="42">
        <v>2.4375503626107977</v>
      </c>
      <c r="E11" s="45">
        <v>144</v>
      </c>
      <c r="F11" s="42">
        <v>2.5232171018048013</v>
      </c>
      <c r="G11" s="45">
        <v>131</v>
      </c>
      <c r="H11" s="42">
        <v>2.2593997930320802</v>
      </c>
      <c r="I11" s="45">
        <v>156</v>
      </c>
      <c r="J11" s="42">
        <v>2.5611558036447217</v>
      </c>
      <c r="K11" s="45">
        <v>172</v>
      </c>
      <c r="L11" s="42">
        <v>2.5888019265502709</v>
      </c>
      <c r="M11" s="45">
        <v>190</v>
      </c>
      <c r="N11" s="42">
        <v>2.6753027316248943</v>
      </c>
      <c r="O11" s="45">
        <v>172</v>
      </c>
      <c r="P11" s="42">
        <v>2.2851069483193833</v>
      </c>
      <c r="Q11" s="45">
        <v>165</v>
      </c>
      <c r="R11" s="42">
        <v>2.4455313472654514</v>
      </c>
      <c r="S11" s="45">
        <v>170</v>
      </c>
      <c r="T11" s="42">
        <v>2.4861070488446915</v>
      </c>
      <c r="U11" s="45">
        <v>176</v>
      </c>
      <c r="V11" s="42">
        <v>2.8273092369477912</v>
      </c>
    </row>
    <row r="12" spans="1:22" x14ac:dyDescent="0.35">
      <c r="A12" s="6"/>
      <c r="B12" s="51" t="s">
        <v>269</v>
      </c>
      <c r="C12" s="68">
        <v>4964</v>
      </c>
      <c r="D12" s="69">
        <v>100</v>
      </c>
      <c r="E12" s="68">
        <v>5707</v>
      </c>
      <c r="F12" s="69">
        <v>100</v>
      </c>
      <c r="G12" s="68">
        <v>5798</v>
      </c>
      <c r="H12" s="69">
        <v>100</v>
      </c>
      <c r="I12" s="68">
        <v>6091</v>
      </c>
      <c r="J12" s="69">
        <v>100</v>
      </c>
      <c r="K12" s="68">
        <v>6644</v>
      </c>
      <c r="L12" s="69">
        <v>100</v>
      </c>
      <c r="M12" s="68">
        <v>7102</v>
      </c>
      <c r="N12" s="69">
        <v>100.00000000000001</v>
      </c>
      <c r="O12" s="68">
        <v>7527</v>
      </c>
      <c r="P12" s="64">
        <v>100</v>
      </c>
      <c r="Q12" s="68">
        <f>SUM(Q6:Q11)</f>
        <v>6747</v>
      </c>
      <c r="R12" s="64">
        <v>100.00000000000001</v>
      </c>
      <c r="S12" s="68">
        <v>6838</v>
      </c>
      <c r="T12" s="64">
        <v>100</v>
      </c>
      <c r="U12" s="68">
        <v>6225</v>
      </c>
      <c r="V12" s="64">
        <v>100</v>
      </c>
    </row>
    <row r="13" spans="1:22" x14ac:dyDescent="0.35">
      <c r="A13" s="6"/>
      <c r="B13" s="34"/>
      <c r="C13" s="45"/>
      <c r="D13" s="42"/>
      <c r="E13" s="45"/>
      <c r="F13" s="42"/>
      <c r="G13" s="45"/>
      <c r="H13" s="42"/>
      <c r="I13" s="45"/>
      <c r="J13" s="42"/>
      <c r="K13" s="45"/>
      <c r="L13" s="113"/>
      <c r="M13" s="45"/>
      <c r="N13" s="113"/>
      <c r="O13" s="45"/>
      <c r="P13" s="113"/>
      <c r="Q13" s="45"/>
      <c r="R13" s="113"/>
    </row>
    <row r="14" spans="1:22" x14ac:dyDescent="0.35">
      <c r="A14" s="16"/>
      <c r="B14" s="34"/>
      <c r="C14" s="45"/>
      <c r="D14" s="42"/>
      <c r="E14" s="45"/>
      <c r="F14" s="42"/>
      <c r="G14" s="40"/>
      <c r="H14" s="42"/>
      <c r="I14" s="40"/>
      <c r="J14" s="42"/>
      <c r="K14" s="16"/>
      <c r="L14" s="42"/>
      <c r="M14" s="40"/>
      <c r="N14" s="42"/>
      <c r="O14" s="40"/>
      <c r="P14" s="42"/>
      <c r="Q14" s="40"/>
      <c r="R14" s="42"/>
    </row>
    <row r="15" spans="1:22" x14ac:dyDescent="0.35">
      <c r="A15" s="16"/>
      <c r="B15" s="33" t="s">
        <v>285</v>
      </c>
      <c r="C15" s="40"/>
      <c r="D15" s="40"/>
      <c r="E15" s="40"/>
      <c r="F15" s="40"/>
      <c r="G15" s="40"/>
      <c r="H15" s="40"/>
      <c r="I15" s="40"/>
      <c r="J15" s="40"/>
      <c r="K15" s="16"/>
      <c r="L15" s="40"/>
      <c r="M15" s="40"/>
      <c r="N15" s="40"/>
      <c r="O15" s="40"/>
      <c r="P15" s="40"/>
      <c r="Q15" s="40"/>
      <c r="R15" s="40"/>
    </row>
    <row r="16" spans="1:22" x14ac:dyDescent="0.35">
      <c r="A16" s="16"/>
      <c r="B16" s="34" t="s">
        <v>279</v>
      </c>
      <c r="C16" s="58">
        <v>238</v>
      </c>
      <c r="D16" s="42">
        <v>63.297872340425535</v>
      </c>
      <c r="E16" s="58">
        <v>239</v>
      </c>
      <c r="F16" s="42">
        <v>58.866995073891623</v>
      </c>
      <c r="G16" s="58">
        <v>260</v>
      </c>
      <c r="H16" s="42">
        <v>61.757719714964367</v>
      </c>
      <c r="I16" s="58">
        <v>275</v>
      </c>
      <c r="J16" s="42">
        <v>64.252336448598129</v>
      </c>
      <c r="K16" s="58">
        <v>319</v>
      </c>
      <c r="L16" s="42">
        <v>63.116370808678504</v>
      </c>
      <c r="M16" s="58">
        <v>343</v>
      </c>
      <c r="N16" s="42">
        <v>60.600706713780916</v>
      </c>
      <c r="O16" s="58">
        <v>354</v>
      </c>
      <c r="P16" s="42">
        <v>61.565217391304351</v>
      </c>
      <c r="Q16" s="58">
        <v>250</v>
      </c>
      <c r="R16" s="42">
        <v>61.881188118811878</v>
      </c>
      <c r="S16" s="58">
        <v>257</v>
      </c>
      <c r="T16" s="42">
        <v>62.530413625304135</v>
      </c>
      <c r="U16" s="58">
        <v>218</v>
      </c>
      <c r="V16" s="42">
        <v>63.556851311953352</v>
      </c>
    </row>
    <row r="17" spans="1:22" x14ac:dyDescent="0.35">
      <c r="A17" s="16"/>
      <c r="B17" s="34" t="s">
        <v>280</v>
      </c>
      <c r="C17" s="58">
        <v>36</v>
      </c>
      <c r="D17" s="42">
        <v>9.6</v>
      </c>
      <c r="E17" s="58">
        <v>65</v>
      </c>
      <c r="F17" s="42">
        <v>16.009852216748769</v>
      </c>
      <c r="G17" s="58">
        <v>48</v>
      </c>
      <c r="H17" s="42">
        <v>11.401425178147269</v>
      </c>
      <c r="I17" s="58">
        <v>45</v>
      </c>
      <c r="J17" s="42">
        <v>10.514018691588785</v>
      </c>
      <c r="K17" s="58">
        <v>73</v>
      </c>
      <c r="L17" s="42">
        <v>14.201183431952662</v>
      </c>
      <c r="M17" s="58">
        <v>86</v>
      </c>
      <c r="N17" s="42">
        <v>15.19434628975265</v>
      </c>
      <c r="O17" s="58">
        <v>78</v>
      </c>
      <c r="P17" s="42">
        <v>13.565217391304349</v>
      </c>
      <c r="Q17" s="58">
        <v>52</v>
      </c>
      <c r="R17" s="42">
        <v>12.871287128712872</v>
      </c>
      <c r="S17" s="58">
        <v>59</v>
      </c>
      <c r="T17" s="42">
        <v>14.355231143552311</v>
      </c>
      <c r="U17" s="58">
        <v>25</v>
      </c>
      <c r="V17" s="42">
        <v>7.2886297376093294</v>
      </c>
    </row>
    <row r="18" spans="1:22" x14ac:dyDescent="0.35">
      <c r="A18" s="16"/>
      <c r="B18" s="34" t="s">
        <v>281</v>
      </c>
      <c r="C18" s="58">
        <v>57</v>
      </c>
      <c r="D18" s="42">
        <v>15.2</v>
      </c>
      <c r="E18" s="58">
        <v>56</v>
      </c>
      <c r="F18" s="42">
        <v>13.793103448275861</v>
      </c>
      <c r="G18" s="58">
        <v>55</v>
      </c>
      <c r="H18" s="42">
        <v>13.064133016627078</v>
      </c>
      <c r="I18" s="58">
        <v>56</v>
      </c>
      <c r="J18" s="42">
        <v>13.084112149532709</v>
      </c>
      <c r="K18" s="58">
        <v>52</v>
      </c>
      <c r="L18" s="42">
        <v>10.256410256410255</v>
      </c>
      <c r="M18" s="58">
        <v>72</v>
      </c>
      <c r="N18" s="42">
        <v>12.7208480565371</v>
      </c>
      <c r="O18" s="58">
        <v>80</v>
      </c>
      <c r="P18" s="42">
        <v>13.913043478260869</v>
      </c>
      <c r="Q18" s="58">
        <v>64</v>
      </c>
      <c r="R18" s="42">
        <v>15.841584158415841</v>
      </c>
      <c r="S18" s="58">
        <v>48</v>
      </c>
      <c r="T18" s="42">
        <v>11.678832116788321</v>
      </c>
      <c r="U18" s="58">
        <v>51</v>
      </c>
      <c r="V18" s="42">
        <v>14.868804664723031</v>
      </c>
    </row>
    <row r="19" spans="1:22" x14ac:dyDescent="0.35">
      <c r="A19" s="16"/>
      <c r="B19" s="34" t="s">
        <v>282</v>
      </c>
      <c r="C19" s="58">
        <v>18</v>
      </c>
      <c r="D19" s="42">
        <v>4.8</v>
      </c>
      <c r="E19" s="58">
        <v>24</v>
      </c>
      <c r="F19" s="42">
        <v>5.9113300492610836</v>
      </c>
      <c r="G19" s="58">
        <v>28</v>
      </c>
      <c r="H19" s="42">
        <v>6.6508313539192399</v>
      </c>
      <c r="I19" s="58">
        <v>24</v>
      </c>
      <c r="J19" s="42">
        <v>5.6074766355140184</v>
      </c>
      <c r="K19" s="58">
        <v>32</v>
      </c>
      <c r="L19" s="42">
        <v>6.3116370808678504</v>
      </c>
      <c r="M19" s="58">
        <v>34</v>
      </c>
      <c r="N19" s="42">
        <v>6.0070671378091873</v>
      </c>
      <c r="O19" s="58">
        <v>28</v>
      </c>
      <c r="P19" s="42">
        <v>4.8695652173913047</v>
      </c>
      <c r="Q19" s="58">
        <v>19</v>
      </c>
      <c r="R19" s="42">
        <v>4.7029702970297027</v>
      </c>
      <c r="S19" s="58">
        <v>23</v>
      </c>
      <c r="T19" s="42">
        <v>5.5961070559610704</v>
      </c>
      <c r="U19" s="58">
        <v>22</v>
      </c>
      <c r="V19" s="42">
        <v>6.4139941690962097</v>
      </c>
    </row>
    <row r="20" spans="1:22" x14ac:dyDescent="0.35">
      <c r="A20" s="16"/>
      <c r="B20" s="34" t="s">
        <v>283</v>
      </c>
      <c r="C20" s="58">
        <v>22</v>
      </c>
      <c r="D20" s="42">
        <v>5.8666666666666663</v>
      </c>
      <c r="E20" s="58">
        <v>14</v>
      </c>
      <c r="F20" s="42">
        <v>3.4482758620689653</v>
      </c>
      <c r="G20" s="58">
        <v>23</v>
      </c>
      <c r="H20" s="42">
        <v>5.4631828978622332</v>
      </c>
      <c r="I20" s="58">
        <v>22</v>
      </c>
      <c r="J20" s="42">
        <v>5.1401869158878499</v>
      </c>
      <c r="K20" s="58">
        <v>27</v>
      </c>
      <c r="L20" s="42">
        <v>5.3254437869822491</v>
      </c>
      <c r="M20" s="58">
        <v>25</v>
      </c>
      <c r="N20" s="42">
        <v>4.4169611307420498</v>
      </c>
      <c r="O20" s="58">
        <v>26</v>
      </c>
      <c r="P20" s="42">
        <v>4.5217391304347831</v>
      </c>
      <c r="Q20" s="58">
        <v>16</v>
      </c>
      <c r="R20" s="42">
        <v>3.9603960396039604</v>
      </c>
      <c r="S20" s="58">
        <v>21</v>
      </c>
      <c r="T20" s="42">
        <v>5.1094890510948909</v>
      </c>
      <c r="U20" s="58">
        <v>20</v>
      </c>
      <c r="V20" s="42">
        <v>5.8309037900874632</v>
      </c>
    </row>
    <row r="21" spans="1:22" x14ac:dyDescent="0.35">
      <c r="A21" s="16"/>
      <c r="B21" s="34" t="s">
        <v>284</v>
      </c>
      <c r="C21" s="58">
        <v>5</v>
      </c>
      <c r="D21" s="42">
        <v>1.3333333333333335</v>
      </c>
      <c r="E21" s="58">
        <v>8</v>
      </c>
      <c r="F21" s="42">
        <v>1.9704433497536946</v>
      </c>
      <c r="G21" s="58">
        <v>7</v>
      </c>
      <c r="H21" s="42">
        <v>1.66270783847981</v>
      </c>
      <c r="I21" s="58">
        <v>6</v>
      </c>
      <c r="J21" s="42">
        <v>1.4018691588785046</v>
      </c>
      <c r="K21" s="58">
        <v>4</v>
      </c>
      <c r="L21" s="42">
        <v>0.78895463510848129</v>
      </c>
      <c r="M21" s="58">
        <v>6</v>
      </c>
      <c r="N21" s="42">
        <v>1.0600706713780919</v>
      </c>
      <c r="O21" s="58">
        <v>9</v>
      </c>
      <c r="P21" s="42">
        <v>1.5652173913043479</v>
      </c>
      <c r="Q21" s="58" t="s">
        <v>272</v>
      </c>
      <c r="R21" s="42" t="s">
        <v>231</v>
      </c>
      <c r="S21" s="58" t="s">
        <v>272</v>
      </c>
      <c r="T21" s="42" t="s">
        <v>231</v>
      </c>
      <c r="U21" s="58">
        <v>7</v>
      </c>
      <c r="V21" s="42">
        <v>2.0408163265306123</v>
      </c>
    </row>
    <row r="22" spans="1:22" x14ac:dyDescent="0.35">
      <c r="A22" s="16"/>
      <c r="B22" s="51" t="s">
        <v>269</v>
      </c>
      <c r="C22" s="68">
        <v>376</v>
      </c>
      <c r="D22" s="69">
        <v>100</v>
      </c>
      <c r="E22" s="68">
        <v>406</v>
      </c>
      <c r="F22" s="69">
        <v>100</v>
      </c>
      <c r="G22" s="68">
        <v>421</v>
      </c>
      <c r="H22" s="69">
        <v>100</v>
      </c>
      <c r="I22" s="68">
        <v>428</v>
      </c>
      <c r="J22" s="69">
        <v>100</v>
      </c>
      <c r="K22" s="68">
        <v>507</v>
      </c>
      <c r="L22" s="69">
        <v>100</v>
      </c>
      <c r="M22" s="68">
        <v>566</v>
      </c>
      <c r="N22" s="69">
        <v>100</v>
      </c>
      <c r="O22" s="68">
        <v>575</v>
      </c>
      <c r="P22" s="64">
        <v>100</v>
      </c>
      <c r="Q22" s="68">
        <f>SUM(Q16:Q21)</f>
        <v>401</v>
      </c>
      <c r="R22" s="64">
        <v>100.00000000000001</v>
      </c>
      <c r="S22" s="68">
        <v>411</v>
      </c>
      <c r="T22" s="64">
        <v>100</v>
      </c>
      <c r="U22" s="68">
        <v>343</v>
      </c>
      <c r="V22" s="64">
        <v>100</v>
      </c>
    </row>
    <row r="23" spans="1:22" x14ac:dyDescent="0.35">
      <c r="A23" s="16"/>
      <c r="B23" s="34"/>
      <c r="C23" s="45"/>
      <c r="D23" s="42"/>
      <c r="E23" s="45"/>
      <c r="F23" s="42"/>
      <c r="G23" s="45"/>
      <c r="H23" s="42"/>
      <c r="I23" s="45"/>
      <c r="J23" s="42"/>
      <c r="K23" s="45"/>
      <c r="L23" s="42"/>
      <c r="M23" s="45"/>
      <c r="N23" s="42"/>
      <c r="O23" s="45"/>
      <c r="P23" s="42"/>
      <c r="Q23" s="45"/>
      <c r="R23" s="42"/>
    </row>
    <row r="24" spans="1:22" x14ac:dyDescent="0.35">
      <c r="A24" s="16"/>
      <c r="B24" s="51"/>
      <c r="C24" s="40"/>
      <c r="D24" s="64"/>
      <c r="E24" s="40"/>
      <c r="F24" s="64"/>
      <c r="G24" s="40"/>
      <c r="H24" s="64"/>
      <c r="I24" s="40"/>
      <c r="J24" s="64"/>
      <c r="K24" s="40"/>
      <c r="L24" s="64"/>
      <c r="M24" s="40"/>
      <c r="N24" s="64"/>
      <c r="O24" s="40"/>
      <c r="P24" s="64"/>
      <c r="Q24" s="40"/>
      <c r="R24" s="64"/>
    </row>
    <row r="25" spans="1:22" x14ac:dyDescent="0.35">
      <c r="A25" s="16"/>
      <c r="B25" s="33" t="s">
        <v>269</v>
      </c>
      <c r="C25" s="41"/>
      <c r="D25" s="41"/>
      <c r="E25" s="41"/>
      <c r="F25" s="41"/>
      <c r="G25" s="112"/>
      <c r="H25" s="41"/>
      <c r="I25" s="112"/>
      <c r="J25" s="41"/>
      <c r="K25" s="112"/>
      <c r="L25" s="41"/>
      <c r="M25" s="112"/>
      <c r="N25" s="41"/>
      <c r="O25" s="112"/>
      <c r="P25" s="41"/>
      <c r="Q25" s="112"/>
      <c r="R25" s="41"/>
    </row>
    <row r="26" spans="1:22" x14ac:dyDescent="0.35">
      <c r="A26" s="16"/>
      <c r="B26" s="34" t="s">
        <v>279</v>
      </c>
      <c r="C26" s="58">
        <v>2638</v>
      </c>
      <c r="D26" s="42">
        <v>49.400749063670411</v>
      </c>
      <c r="E26" s="58">
        <v>2977</v>
      </c>
      <c r="F26" s="42">
        <v>48.699492884017673</v>
      </c>
      <c r="G26" s="58">
        <v>3044</v>
      </c>
      <c r="H26" s="42">
        <v>48.946776009004658</v>
      </c>
      <c r="I26" s="58">
        <v>3272</v>
      </c>
      <c r="J26" s="42">
        <v>50.19174720049088</v>
      </c>
      <c r="K26" s="58">
        <v>3574</v>
      </c>
      <c r="L26" s="42">
        <v>49.979023912739478</v>
      </c>
      <c r="M26" s="58">
        <v>3817</v>
      </c>
      <c r="N26" s="42">
        <v>49.778299426186749</v>
      </c>
      <c r="O26" s="58">
        <v>4040</v>
      </c>
      <c r="P26" s="42">
        <v>49.864231054060724</v>
      </c>
      <c r="Q26" s="58">
        <v>3496</v>
      </c>
      <c r="R26" s="42">
        <v>48.888267375192278</v>
      </c>
      <c r="S26" s="58">
        <v>3418</v>
      </c>
      <c r="T26" s="42">
        <v>47.151331218099045</v>
      </c>
      <c r="U26" s="58">
        <v>3071</v>
      </c>
      <c r="V26" s="42">
        <v>46.757003654080393</v>
      </c>
    </row>
    <row r="27" spans="1:22" x14ac:dyDescent="0.35">
      <c r="A27" s="16"/>
      <c r="B27" s="34" t="s">
        <v>280</v>
      </c>
      <c r="C27" s="58">
        <v>850</v>
      </c>
      <c r="D27" s="42">
        <v>15.917602996254681</v>
      </c>
      <c r="E27" s="58">
        <v>1048</v>
      </c>
      <c r="F27" s="42">
        <v>17.143791918861442</v>
      </c>
      <c r="G27" s="58">
        <v>1100</v>
      </c>
      <c r="H27" s="42">
        <v>17.687731146486573</v>
      </c>
      <c r="I27" s="58">
        <v>1089</v>
      </c>
      <c r="J27" s="42">
        <v>16.705016106764841</v>
      </c>
      <c r="K27" s="58">
        <v>1241</v>
      </c>
      <c r="L27" s="42">
        <v>17.354216193539365</v>
      </c>
      <c r="M27" s="58">
        <v>1246</v>
      </c>
      <c r="N27" s="42">
        <v>16.249347939488786</v>
      </c>
      <c r="O27" s="58">
        <v>1334</v>
      </c>
      <c r="P27" s="42">
        <v>16.465070352999259</v>
      </c>
      <c r="Q27" s="58">
        <v>1193</v>
      </c>
      <c r="R27" s="42">
        <v>16.682981401202628</v>
      </c>
      <c r="S27" s="58">
        <v>1235</v>
      </c>
      <c r="T27" s="42">
        <v>17.0368326665747</v>
      </c>
      <c r="U27" s="58">
        <v>484</v>
      </c>
      <c r="V27" s="42">
        <v>7.3690621193666264</v>
      </c>
    </row>
    <row r="28" spans="1:22" x14ac:dyDescent="0.35">
      <c r="A28" s="16"/>
      <c r="B28" s="34" t="s">
        <v>281</v>
      </c>
      <c r="C28" s="58">
        <v>825</v>
      </c>
      <c r="D28" s="42">
        <v>15.44943820224719</v>
      </c>
      <c r="E28" s="58">
        <v>986</v>
      </c>
      <c r="F28" s="42">
        <v>16.129559954195976</v>
      </c>
      <c r="G28" s="58">
        <v>955</v>
      </c>
      <c r="H28" s="42">
        <v>15.356166586267889</v>
      </c>
      <c r="I28" s="58">
        <v>1031</v>
      </c>
      <c r="J28" s="42">
        <v>15.815309096487191</v>
      </c>
      <c r="K28" s="58">
        <v>1160</v>
      </c>
      <c r="L28" s="42">
        <v>16.221507481471122</v>
      </c>
      <c r="M28" s="58">
        <v>1279</v>
      </c>
      <c r="N28" s="42">
        <v>16.679707876890976</v>
      </c>
      <c r="O28" s="58">
        <v>1376</v>
      </c>
      <c r="P28" s="42">
        <v>16.983460873858306</v>
      </c>
      <c r="Q28" s="58">
        <v>1248</v>
      </c>
      <c r="R28" s="42">
        <v>17.452104600755138</v>
      </c>
      <c r="S28" s="58">
        <v>1306</v>
      </c>
      <c r="T28" s="42">
        <v>18.016278107325149</v>
      </c>
      <c r="U28" s="58">
        <v>1513</v>
      </c>
      <c r="V28" s="42">
        <v>23.03593179049939</v>
      </c>
    </row>
    <row r="29" spans="1:22" x14ac:dyDescent="0.35">
      <c r="A29" s="16"/>
      <c r="B29" s="34" t="s">
        <v>282</v>
      </c>
      <c r="C29" s="58">
        <v>443</v>
      </c>
      <c r="D29" s="42">
        <v>8.295880149812735</v>
      </c>
      <c r="E29" s="58">
        <v>463</v>
      </c>
      <c r="F29" s="42">
        <v>7.5740225748405043</v>
      </c>
      <c r="G29" s="58">
        <v>489</v>
      </c>
      <c r="H29" s="42">
        <v>7.8630004823926676</v>
      </c>
      <c r="I29" s="58">
        <v>489</v>
      </c>
      <c r="J29" s="42">
        <v>7.5011504832029452</v>
      </c>
      <c r="K29" s="58">
        <v>519</v>
      </c>
      <c r="L29" s="42">
        <v>7.257726192140959</v>
      </c>
      <c r="M29" s="58">
        <v>588</v>
      </c>
      <c r="N29" s="42">
        <v>7.6682316118935834</v>
      </c>
      <c r="O29" s="58">
        <v>612</v>
      </c>
      <c r="P29" s="42">
        <v>7.5536904468032589</v>
      </c>
      <c r="Q29" s="58">
        <v>577</v>
      </c>
      <c r="R29" s="42">
        <v>8.0688015662145158</v>
      </c>
      <c r="S29" s="58">
        <v>550</v>
      </c>
      <c r="T29" s="42">
        <v>7.587253414264036</v>
      </c>
      <c r="U29" s="58">
        <v>734</v>
      </c>
      <c r="V29" s="42">
        <v>11.175395858708892</v>
      </c>
    </row>
    <row r="30" spans="1:22" x14ac:dyDescent="0.35">
      <c r="A30" s="16"/>
      <c r="B30" s="34" t="s">
        <v>283</v>
      </c>
      <c r="C30" s="58">
        <v>458</v>
      </c>
      <c r="D30" s="42">
        <v>8.5767790262172277</v>
      </c>
      <c r="E30" s="58">
        <v>487</v>
      </c>
      <c r="F30" s="42">
        <v>7.9666284966464911</v>
      </c>
      <c r="G30" s="58">
        <v>493</v>
      </c>
      <c r="H30" s="42">
        <v>7.9273195047435285</v>
      </c>
      <c r="I30" s="58">
        <v>476</v>
      </c>
      <c r="J30" s="42">
        <v>7.3017333946924374</v>
      </c>
      <c r="K30" s="58">
        <v>481</v>
      </c>
      <c r="L30" s="42">
        <v>6.7263319815410432</v>
      </c>
      <c r="M30" s="58">
        <v>542</v>
      </c>
      <c r="N30" s="42">
        <v>7.0683359415753779</v>
      </c>
      <c r="O30" s="58">
        <v>559</v>
      </c>
      <c r="P30" s="42">
        <v>6.8995309800049363</v>
      </c>
      <c r="Q30" s="58">
        <v>469</v>
      </c>
      <c r="R30" s="42">
        <v>6.558523283456859</v>
      </c>
      <c r="S30" s="58">
        <v>567</v>
      </c>
      <c r="T30" s="42">
        <v>7.8217685197958335</v>
      </c>
      <c r="U30" s="58">
        <v>583</v>
      </c>
      <c r="V30" s="42">
        <v>8.8763702801461637</v>
      </c>
    </row>
    <row r="31" spans="1:22" x14ac:dyDescent="0.35">
      <c r="A31" s="16"/>
      <c r="B31" s="34" t="s">
        <v>284</v>
      </c>
      <c r="C31" s="45">
        <v>126</v>
      </c>
      <c r="D31" s="42">
        <v>2.3595505617977528</v>
      </c>
      <c r="E31" s="45">
        <v>152</v>
      </c>
      <c r="F31" s="42">
        <v>2.486504171437919</v>
      </c>
      <c r="G31" s="45">
        <v>138</v>
      </c>
      <c r="H31" s="42">
        <v>2.219006271104679</v>
      </c>
      <c r="I31" s="45">
        <v>162</v>
      </c>
      <c r="J31" s="42">
        <v>2.4850437183617116</v>
      </c>
      <c r="K31" s="45">
        <v>176</v>
      </c>
      <c r="L31" s="42">
        <v>2.4611942385680328</v>
      </c>
      <c r="M31" s="45">
        <v>196</v>
      </c>
      <c r="N31" s="42">
        <v>2.5560772039645281</v>
      </c>
      <c r="O31" s="45">
        <v>181</v>
      </c>
      <c r="P31" s="42">
        <v>2.2340162922735129</v>
      </c>
      <c r="Q31" s="45">
        <v>168</v>
      </c>
      <c r="R31" s="42">
        <v>2.3493217731785765</v>
      </c>
      <c r="S31" s="45">
        <v>173</v>
      </c>
      <c r="T31" s="42">
        <v>2.3865360739412331</v>
      </c>
      <c r="U31" s="45">
        <v>183</v>
      </c>
      <c r="V31" s="42">
        <v>2.7862362971985384</v>
      </c>
    </row>
    <row r="32" spans="1:22" x14ac:dyDescent="0.35">
      <c r="A32" s="16"/>
      <c r="B32" s="51" t="s">
        <v>269</v>
      </c>
      <c r="C32" s="68">
        <v>5340</v>
      </c>
      <c r="D32" s="69">
        <v>100</v>
      </c>
      <c r="E32" s="68">
        <v>6113</v>
      </c>
      <c r="F32" s="69">
        <v>100</v>
      </c>
      <c r="G32" s="68">
        <v>6219</v>
      </c>
      <c r="H32" s="69">
        <v>100</v>
      </c>
      <c r="I32" s="68">
        <v>6519</v>
      </c>
      <c r="J32" s="69">
        <v>100</v>
      </c>
      <c r="K32" s="68">
        <v>7151</v>
      </c>
      <c r="L32" s="69">
        <v>100</v>
      </c>
      <c r="M32" s="68">
        <v>7668</v>
      </c>
      <c r="N32" s="69">
        <v>100</v>
      </c>
      <c r="O32" s="68">
        <v>8102</v>
      </c>
      <c r="P32" s="64">
        <v>100</v>
      </c>
      <c r="Q32" s="68">
        <v>7151</v>
      </c>
      <c r="R32" s="64">
        <v>100</v>
      </c>
      <c r="S32" s="68">
        <v>7249</v>
      </c>
      <c r="T32" s="64">
        <v>100</v>
      </c>
      <c r="U32" s="68">
        <v>6568</v>
      </c>
      <c r="V32" s="64">
        <v>100</v>
      </c>
    </row>
    <row r="33" spans="1:16" x14ac:dyDescent="0.35">
      <c r="A33" s="16"/>
      <c r="B33" s="34"/>
      <c r="C33" s="60"/>
      <c r="D33" s="63"/>
      <c r="E33" s="60"/>
      <c r="F33" s="63"/>
      <c r="G33" s="60"/>
      <c r="H33" s="63"/>
      <c r="I33" s="60"/>
      <c r="J33" s="63"/>
      <c r="K33" s="60"/>
      <c r="L33" s="63"/>
      <c r="M33" s="60"/>
      <c r="N33" s="63"/>
      <c r="O33" s="68"/>
      <c r="P33" s="63"/>
    </row>
    <row r="34" spans="1:16" x14ac:dyDescent="0.35">
      <c r="A34" s="16"/>
      <c r="B34" s="34" t="s">
        <v>237</v>
      </c>
      <c r="C34" s="58"/>
      <c r="D34" s="55"/>
      <c r="E34" s="60"/>
      <c r="F34" s="63"/>
      <c r="G34" s="60"/>
      <c r="H34" s="63"/>
      <c r="I34" s="60"/>
      <c r="J34" s="63"/>
      <c r="K34" s="60"/>
      <c r="L34" s="63"/>
      <c r="M34" s="60"/>
      <c r="N34" s="63"/>
      <c r="O34" s="60"/>
      <c r="P34" s="63"/>
    </row>
    <row r="35" spans="1:16" s="16" customFormat="1" x14ac:dyDescent="0.35">
      <c r="B35" s="34"/>
      <c r="C35" s="58"/>
      <c r="D35" s="55"/>
      <c r="E35" s="45"/>
      <c r="F35" s="42"/>
      <c r="G35" s="45"/>
      <c r="H35" s="42"/>
      <c r="I35" s="45"/>
      <c r="J35" s="42"/>
      <c r="K35" s="45"/>
      <c r="L35" s="42"/>
      <c r="M35" s="45"/>
      <c r="N35" s="42"/>
      <c r="O35" s="45"/>
      <c r="P35" s="42"/>
    </row>
    <row r="36" spans="1:16" x14ac:dyDescent="0.35">
      <c r="A36" s="16"/>
      <c r="B36" s="34"/>
      <c r="C36" s="45"/>
      <c r="D36" s="42"/>
      <c r="E36" s="45"/>
      <c r="F36" s="42"/>
      <c r="G36" s="45"/>
      <c r="H36" s="42"/>
      <c r="I36" s="45"/>
      <c r="J36" s="42"/>
      <c r="K36" s="45"/>
      <c r="L36" s="42"/>
      <c r="M36" s="45"/>
      <c r="N36" s="42"/>
      <c r="O36" s="45"/>
      <c r="P36" s="42"/>
    </row>
    <row r="37" spans="1:16" x14ac:dyDescent="0.35">
      <c r="A37" s="16"/>
      <c r="C37" s="58"/>
      <c r="D37" s="42"/>
      <c r="E37" s="45"/>
      <c r="F37" s="42"/>
      <c r="G37" s="45"/>
      <c r="H37" s="42"/>
      <c r="I37" s="45"/>
      <c r="J37" s="42"/>
      <c r="K37" s="45"/>
      <c r="L37" s="42"/>
      <c r="M37" s="45"/>
      <c r="N37" s="42"/>
      <c r="O37" s="45"/>
      <c r="P37" s="42"/>
    </row>
    <row r="38" spans="1:16" x14ac:dyDescent="0.35">
      <c r="A38" s="16"/>
      <c r="C38" s="58"/>
      <c r="D38" s="55"/>
      <c r="E38" s="58"/>
      <c r="F38" s="55"/>
      <c r="G38" s="58"/>
      <c r="H38" s="55"/>
      <c r="I38" s="58"/>
      <c r="J38" s="55"/>
      <c r="K38" s="58"/>
      <c r="L38" s="55"/>
      <c r="M38" s="58"/>
      <c r="N38" s="55"/>
      <c r="O38" s="58"/>
      <c r="P38" s="55"/>
    </row>
    <row r="39" spans="1:16" x14ac:dyDescent="0.35">
      <c r="A39" s="16"/>
      <c r="B39" s="34"/>
      <c r="C39" s="45"/>
      <c r="D39" s="55"/>
      <c r="E39" s="58"/>
      <c r="F39" s="55"/>
      <c r="G39" s="58"/>
      <c r="H39" s="55"/>
      <c r="I39" s="58"/>
      <c r="J39" s="55"/>
      <c r="K39" s="58"/>
      <c r="L39" s="55"/>
      <c r="M39" s="58"/>
      <c r="N39" s="55"/>
      <c r="O39" s="58"/>
      <c r="P39" s="55"/>
    </row>
    <row r="40" spans="1:16" x14ac:dyDescent="0.35">
      <c r="A40" s="16"/>
      <c r="B40" s="34"/>
      <c r="C40" s="58"/>
      <c r="D40" s="55"/>
      <c r="E40" s="58"/>
      <c r="F40" s="55"/>
      <c r="G40" s="58"/>
      <c r="H40" s="55"/>
      <c r="I40" s="58"/>
      <c r="J40" s="55"/>
      <c r="K40" s="58"/>
      <c r="L40" s="55"/>
      <c r="M40" s="58"/>
      <c r="N40" s="55"/>
      <c r="O40" s="58"/>
      <c r="P40" s="55"/>
    </row>
    <row r="41" spans="1:16" x14ac:dyDescent="0.35">
      <c r="A41" s="16"/>
      <c r="B41" s="34"/>
      <c r="C41" s="45"/>
      <c r="D41" s="42"/>
      <c r="E41" s="45"/>
      <c r="F41" s="42"/>
      <c r="G41" s="45"/>
      <c r="H41" s="42"/>
      <c r="I41" s="45"/>
      <c r="J41" s="42"/>
      <c r="K41" s="45"/>
      <c r="L41" s="42"/>
      <c r="M41" s="45"/>
      <c r="N41" s="42"/>
      <c r="O41" s="45"/>
      <c r="P41" s="42"/>
    </row>
    <row r="42" spans="1:16" x14ac:dyDescent="0.35">
      <c r="A42" s="16"/>
      <c r="B42" s="51"/>
      <c r="C42" s="40"/>
      <c r="D42" s="55"/>
      <c r="E42" s="58"/>
      <c r="F42" s="55"/>
      <c r="G42" s="58"/>
      <c r="H42" s="55"/>
      <c r="I42" s="58"/>
      <c r="J42" s="55"/>
      <c r="K42" s="58"/>
      <c r="L42" s="55"/>
      <c r="M42" s="58"/>
      <c r="N42" s="55"/>
      <c r="O42" s="58"/>
      <c r="P42" s="55"/>
    </row>
    <row r="43" spans="1:16" x14ac:dyDescent="0.35">
      <c r="A43" s="16"/>
      <c r="B43" s="61"/>
      <c r="C43" s="62"/>
      <c r="D43" s="42"/>
      <c r="E43" s="45"/>
      <c r="F43" s="42"/>
      <c r="G43" s="45"/>
      <c r="H43" s="42"/>
      <c r="I43" s="45"/>
      <c r="J43" s="42"/>
      <c r="K43" s="45"/>
      <c r="L43" s="42"/>
      <c r="M43" s="45"/>
      <c r="N43" s="42"/>
      <c r="O43" s="45"/>
      <c r="P43" s="42"/>
    </row>
    <row r="44" spans="1:16" x14ac:dyDescent="0.35">
      <c r="A44" s="16"/>
      <c r="B44" s="34"/>
      <c r="C44" s="65"/>
      <c r="D44" s="64"/>
      <c r="E44" s="40"/>
      <c r="F44" s="64"/>
      <c r="G44" s="40"/>
      <c r="H44" s="64"/>
      <c r="I44" s="40"/>
      <c r="J44" s="64"/>
      <c r="K44" s="40"/>
      <c r="L44" s="64"/>
      <c r="M44" s="40"/>
      <c r="N44" s="64"/>
      <c r="O44" s="40"/>
      <c r="P44" s="64"/>
    </row>
    <row r="45" spans="1:16" x14ac:dyDescent="0.35">
      <c r="A45" s="16"/>
      <c r="B45" s="33"/>
      <c r="C45" s="65"/>
      <c r="D45" s="62"/>
      <c r="E45" s="62"/>
      <c r="F45" s="62"/>
      <c r="G45" s="62"/>
      <c r="H45" s="62"/>
      <c r="I45" s="62"/>
      <c r="J45" s="62"/>
      <c r="K45" s="62"/>
      <c r="L45" s="62"/>
      <c r="M45" s="62"/>
      <c r="N45" s="62"/>
      <c r="O45" s="62"/>
      <c r="P45" s="62"/>
    </row>
    <row r="46" spans="1:16" x14ac:dyDescent="0.35">
      <c r="A46" s="16"/>
      <c r="B46" s="34"/>
      <c r="C46" s="59"/>
      <c r="D46" s="65"/>
      <c r="E46" s="65"/>
      <c r="F46" s="65"/>
      <c r="G46" s="65"/>
      <c r="H46" s="65"/>
      <c r="I46" s="65"/>
      <c r="J46" s="65"/>
      <c r="K46" s="65"/>
      <c r="L46" s="65"/>
      <c r="M46" s="65"/>
      <c r="N46" s="65"/>
      <c r="O46" s="65"/>
      <c r="P46" s="65"/>
    </row>
    <row r="47" spans="1:16" x14ac:dyDescent="0.35">
      <c r="A47" s="16"/>
      <c r="B47" s="33"/>
      <c r="C47" s="65"/>
      <c r="D47" s="65"/>
      <c r="E47" s="65"/>
      <c r="F47" s="65"/>
      <c r="G47" s="65"/>
      <c r="H47" s="65"/>
      <c r="I47" s="65"/>
      <c r="J47" s="65"/>
      <c r="K47" s="65"/>
      <c r="L47" s="65"/>
      <c r="M47" s="65"/>
      <c r="N47" s="65"/>
      <c r="O47" s="65"/>
      <c r="P47" s="65"/>
    </row>
    <row r="48" spans="1:16" x14ac:dyDescent="0.35">
      <c r="A48" s="16"/>
      <c r="B48" s="34"/>
      <c r="C48" s="59"/>
      <c r="D48" s="42"/>
      <c r="E48" s="59"/>
      <c r="F48" s="42"/>
      <c r="G48" s="59"/>
      <c r="H48" s="42"/>
      <c r="I48" s="59"/>
      <c r="J48" s="42"/>
      <c r="K48" s="59"/>
      <c r="L48" s="42"/>
      <c r="M48" s="59"/>
      <c r="N48" s="42"/>
      <c r="O48" s="59"/>
      <c r="P48" s="42"/>
    </row>
    <row r="49" spans="1:16" x14ac:dyDescent="0.35">
      <c r="A49" s="16"/>
      <c r="B49" s="34"/>
      <c r="C49" s="60"/>
      <c r="D49" s="63"/>
      <c r="E49" s="60"/>
      <c r="F49" s="63"/>
      <c r="G49" s="60"/>
      <c r="H49" s="63"/>
      <c r="I49" s="60"/>
      <c r="J49" s="63"/>
      <c r="K49" s="60"/>
      <c r="L49" s="63"/>
      <c r="M49" s="60"/>
      <c r="N49" s="63"/>
      <c r="O49" s="60"/>
      <c r="P49" s="63"/>
    </row>
    <row r="50" spans="1:16" x14ac:dyDescent="0.35">
      <c r="A50" s="16"/>
      <c r="B50" s="34"/>
      <c r="C50" s="45"/>
      <c r="D50" s="42"/>
      <c r="E50" s="45"/>
      <c r="F50" s="42"/>
      <c r="G50" s="45"/>
      <c r="H50" s="42"/>
      <c r="I50" s="45"/>
      <c r="J50" s="42"/>
      <c r="K50" s="45"/>
      <c r="L50" s="42"/>
      <c r="M50" s="45"/>
      <c r="N50" s="42"/>
      <c r="O50" s="45"/>
      <c r="P50" s="42"/>
    </row>
    <row r="51" spans="1:16" x14ac:dyDescent="0.35">
      <c r="A51" s="16"/>
      <c r="B51" s="34"/>
      <c r="C51" s="45"/>
      <c r="D51" s="42"/>
      <c r="E51" s="45"/>
      <c r="F51" s="42"/>
      <c r="G51" s="45"/>
      <c r="H51" s="42"/>
      <c r="I51" s="45"/>
      <c r="J51" s="42"/>
      <c r="K51" s="45"/>
      <c r="L51" s="42"/>
      <c r="M51" s="45"/>
      <c r="N51" s="42"/>
      <c r="O51" s="45"/>
      <c r="P51" s="42"/>
    </row>
    <row r="52" spans="1:16" x14ac:dyDescent="0.35">
      <c r="A52" s="16"/>
      <c r="B52" s="34"/>
      <c r="C52" s="58"/>
      <c r="D52" s="55"/>
      <c r="E52" s="58"/>
      <c r="F52" s="55"/>
      <c r="G52" s="58"/>
      <c r="H52" s="55"/>
      <c r="I52" s="58"/>
      <c r="J52" s="55"/>
      <c r="K52" s="58"/>
      <c r="L52" s="55"/>
      <c r="M52" s="58"/>
      <c r="N52" s="55"/>
      <c r="O52" s="58"/>
      <c r="P52" s="55"/>
    </row>
    <row r="53" spans="1:16" x14ac:dyDescent="0.35">
      <c r="A53" s="16"/>
      <c r="B53" s="34"/>
      <c r="C53" s="58"/>
      <c r="D53" s="55"/>
      <c r="E53" s="58"/>
      <c r="F53" s="55"/>
      <c r="G53" s="58"/>
      <c r="H53" s="55"/>
      <c r="I53" s="58"/>
      <c r="J53" s="55"/>
      <c r="K53" s="58"/>
      <c r="L53" s="55"/>
      <c r="M53" s="58"/>
      <c r="N53" s="55"/>
      <c r="O53" s="58"/>
      <c r="P53" s="55"/>
    </row>
    <row r="54" spans="1:16" x14ac:dyDescent="0.35">
      <c r="A54" s="16"/>
      <c r="B54" s="34"/>
      <c r="C54" s="58"/>
      <c r="D54" s="55"/>
      <c r="E54" s="58"/>
      <c r="F54" s="55"/>
      <c r="G54" s="58"/>
      <c r="H54" s="55"/>
      <c r="I54" s="58"/>
      <c r="J54" s="55"/>
      <c r="K54" s="58"/>
      <c r="L54" s="55"/>
      <c r="M54" s="58"/>
      <c r="N54" s="55"/>
      <c r="O54" s="58"/>
      <c r="P54" s="55"/>
    </row>
    <row r="55" spans="1:16" x14ac:dyDescent="0.35">
      <c r="A55" s="16"/>
      <c r="B55" s="34"/>
      <c r="C55" s="45"/>
      <c r="D55" s="42"/>
      <c r="E55" s="45"/>
      <c r="F55" s="42"/>
      <c r="G55" s="45"/>
      <c r="H55" s="42"/>
      <c r="I55" s="45"/>
      <c r="J55" s="42"/>
      <c r="K55" s="45"/>
      <c r="L55" s="42"/>
      <c r="M55" s="45"/>
      <c r="N55" s="42"/>
      <c r="O55" s="45"/>
      <c r="P55" s="42"/>
    </row>
    <row r="56" spans="1:16" x14ac:dyDescent="0.35">
      <c r="A56" s="16"/>
      <c r="B56" s="34"/>
      <c r="C56" s="58"/>
      <c r="D56" s="55"/>
      <c r="E56" s="58"/>
      <c r="F56" s="55"/>
      <c r="G56" s="58"/>
      <c r="H56" s="55"/>
      <c r="I56" s="58"/>
      <c r="J56" s="55"/>
      <c r="K56" s="58"/>
      <c r="L56" s="55"/>
      <c r="M56" s="58"/>
      <c r="N56" s="55"/>
      <c r="O56" s="58"/>
      <c r="P56" s="55"/>
    </row>
    <row r="57" spans="1:16" x14ac:dyDescent="0.35">
      <c r="A57" s="16"/>
      <c r="B57" s="34"/>
      <c r="C57" s="45"/>
      <c r="D57" s="42"/>
      <c r="E57" s="45"/>
      <c r="F57" s="42"/>
      <c r="G57" s="45"/>
      <c r="H57" s="42"/>
      <c r="I57" s="45"/>
      <c r="J57" s="42"/>
      <c r="K57" s="45"/>
      <c r="L57" s="42"/>
      <c r="M57" s="45"/>
      <c r="N57" s="42"/>
      <c r="O57" s="45"/>
      <c r="P57" s="42"/>
    </row>
  </sheetData>
  <mergeCells count="10">
    <mergeCell ref="C3:D3"/>
    <mergeCell ref="E3:F3"/>
    <mergeCell ref="G3:H3"/>
    <mergeCell ref="U3:V3"/>
    <mergeCell ref="I3:J3"/>
    <mergeCell ref="K3:L3"/>
    <mergeCell ref="M3:N3"/>
    <mergeCell ref="O3:P3"/>
    <mergeCell ref="S3:T3"/>
    <mergeCell ref="Q3:R3"/>
  </mergeCells>
  <conditionalFormatting sqref="Q21">
    <cfRule type="cellIs" dxfId="1084" priority="33" operator="between">
      <formula>1</formula>
      <formula>3</formula>
    </cfRule>
  </conditionalFormatting>
  <conditionalFormatting sqref="Q16:Q20">
    <cfRule type="cellIs" dxfId="1083" priority="32" operator="between">
      <formula>1</formula>
      <formula>3</formula>
    </cfRule>
  </conditionalFormatting>
  <conditionalFormatting sqref="O21">
    <cfRule type="cellIs" dxfId="1082" priority="31" operator="between">
      <formula>1</formula>
      <formula>3</formula>
    </cfRule>
  </conditionalFormatting>
  <conditionalFormatting sqref="O16:O20">
    <cfRule type="cellIs" dxfId="1081" priority="30" operator="between">
      <formula>1</formula>
      <formula>3</formula>
    </cfRule>
  </conditionalFormatting>
  <conditionalFormatting sqref="M21">
    <cfRule type="cellIs" dxfId="1080" priority="29" operator="between">
      <formula>1</formula>
      <formula>3</formula>
    </cfRule>
  </conditionalFormatting>
  <conditionalFormatting sqref="M16:M20">
    <cfRule type="cellIs" dxfId="1079" priority="28" operator="between">
      <formula>1</formula>
      <formula>3</formula>
    </cfRule>
  </conditionalFormatting>
  <conditionalFormatting sqref="K21">
    <cfRule type="cellIs" dxfId="1078" priority="27" operator="between">
      <formula>1</formula>
      <formula>3</formula>
    </cfRule>
  </conditionalFormatting>
  <conditionalFormatting sqref="K16:K20">
    <cfRule type="cellIs" dxfId="1077" priority="26" operator="between">
      <formula>1</formula>
      <formula>3</formula>
    </cfRule>
  </conditionalFormatting>
  <conditionalFormatting sqref="I21">
    <cfRule type="cellIs" dxfId="1076" priority="25" operator="between">
      <formula>1</formula>
      <formula>3</formula>
    </cfRule>
  </conditionalFormatting>
  <conditionalFormatting sqref="I16:I20">
    <cfRule type="cellIs" dxfId="1075" priority="24" operator="between">
      <formula>1</formula>
      <formula>3</formula>
    </cfRule>
  </conditionalFormatting>
  <conditionalFormatting sqref="G21">
    <cfRule type="cellIs" dxfId="1074" priority="23" operator="between">
      <formula>1</formula>
      <formula>3</formula>
    </cfRule>
  </conditionalFormatting>
  <conditionalFormatting sqref="G16:G20">
    <cfRule type="cellIs" dxfId="1073" priority="22" operator="between">
      <formula>1</formula>
      <formula>3</formula>
    </cfRule>
  </conditionalFormatting>
  <conditionalFormatting sqref="E21">
    <cfRule type="cellIs" dxfId="1072" priority="21" operator="between">
      <formula>1</formula>
      <formula>3</formula>
    </cfRule>
  </conditionalFormatting>
  <conditionalFormatting sqref="E16:E20">
    <cfRule type="cellIs" dxfId="1071" priority="20" operator="between">
      <formula>1</formula>
      <formula>3</formula>
    </cfRule>
  </conditionalFormatting>
  <conditionalFormatting sqref="C21">
    <cfRule type="cellIs" dxfId="1070" priority="19" operator="between">
      <formula>1</formula>
      <formula>3</formula>
    </cfRule>
  </conditionalFormatting>
  <conditionalFormatting sqref="C16:C20">
    <cfRule type="cellIs" dxfId="1069" priority="18" operator="between">
      <formula>1</formula>
      <formula>3</formula>
    </cfRule>
  </conditionalFormatting>
  <conditionalFormatting sqref="S16:S20">
    <cfRule type="cellIs" dxfId="1068" priority="4" operator="between">
      <formula>1</formula>
      <formula>3</formula>
    </cfRule>
  </conditionalFormatting>
  <conditionalFormatting sqref="S21">
    <cfRule type="cellIs" dxfId="1067" priority="3" operator="between">
      <formula>1</formula>
      <formula>3</formula>
    </cfRule>
  </conditionalFormatting>
  <conditionalFormatting sqref="U16:U20">
    <cfRule type="cellIs" dxfId="1066" priority="2" operator="between">
      <formula>1</formula>
      <formula>3</formula>
    </cfRule>
  </conditionalFormatting>
  <conditionalFormatting sqref="U21">
    <cfRule type="cellIs" dxfId="1065" priority="1" operator="between">
      <formula>1</formula>
      <formula>3</formula>
    </cfRule>
  </conditionalFormatting>
  <pageMargins left="0.51181102362204722" right="0.70866141732283472" top="0.55118110236220474" bottom="0.74803149606299213" header="0.31496062992125984" footer="0.31496062992125984"/>
  <pageSetup paperSize="121" scale="73" orientation="landscape" r:id="rId1"/>
  <headerFooter>
    <oddHeader>&amp;C&amp;"Arial Black"&amp;11&amp;KFF0000OFFICIAL&amp;1#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48"/>
  <sheetViews>
    <sheetView defaultGridColor="0" colorId="9"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15.73046875" customWidth="1"/>
    <col min="3" max="22" width="9.86328125" customWidth="1"/>
  </cols>
  <sheetData>
    <row r="1" spans="1:22" ht="55.5" customHeight="1" x14ac:dyDescent="0.35">
      <c r="B1" s="25" t="s">
        <v>210</v>
      </c>
      <c r="C1" s="16"/>
      <c r="D1" s="16"/>
      <c r="E1" s="16"/>
      <c r="F1" s="16"/>
      <c r="G1" s="16"/>
      <c r="H1" s="16"/>
      <c r="I1" s="16"/>
      <c r="J1" s="16"/>
      <c r="K1" s="16"/>
      <c r="L1" s="16"/>
      <c r="M1" s="16"/>
      <c r="N1" s="16"/>
      <c r="O1" s="16"/>
      <c r="P1" s="16"/>
      <c r="Q1" s="16"/>
      <c r="R1" s="16"/>
      <c r="S1" s="16"/>
      <c r="T1" s="16"/>
      <c r="U1" s="16"/>
      <c r="V1" s="16"/>
    </row>
    <row r="2" spans="1:22" ht="15" x14ac:dyDescent="0.35">
      <c r="A2" s="16"/>
      <c r="B2" s="32" t="s">
        <v>286</v>
      </c>
      <c r="C2" s="16"/>
      <c r="D2" s="16"/>
      <c r="E2" s="16"/>
      <c r="F2" s="16"/>
      <c r="G2" s="16"/>
      <c r="H2" s="16"/>
      <c r="I2" s="16"/>
      <c r="J2" s="16"/>
      <c r="K2" s="16"/>
      <c r="L2" s="16"/>
      <c r="M2" s="16"/>
      <c r="N2" s="16"/>
      <c r="O2" s="16"/>
      <c r="P2" s="16"/>
      <c r="Q2" s="16"/>
      <c r="R2" s="16"/>
      <c r="S2" s="16"/>
      <c r="T2" s="16"/>
      <c r="U2" s="16"/>
      <c r="V2" s="16"/>
    </row>
    <row r="3" spans="1:22" ht="15" x14ac:dyDescent="0.35">
      <c r="A3" s="38"/>
      <c r="B3" s="48"/>
      <c r="C3" s="230">
        <v>41455</v>
      </c>
      <c r="D3" s="230"/>
      <c r="E3" s="230">
        <v>41820</v>
      </c>
      <c r="F3" s="230"/>
      <c r="G3" s="230" t="s">
        <v>213</v>
      </c>
      <c r="H3" s="230"/>
      <c r="I3" s="230">
        <v>42551</v>
      </c>
      <c r="J3" s="230"/>
      <c r="K3" s="230">
        <v>42916</v>
      </c>
      <c r="L3" s="230"/>
      <c r="M3" s="230">
        <v>43281</v>
      </c>
      <c r="N3" s="230"/>
      <c r="O3" s="230">
        <v>43646</v>
      </c>
      <c r="P3" s="230"/>
      <c r="Q3" s="230">
        <v>44012</v>
      </c>
      <c r="R3" s="231"/>
      <c r="S3" s="230">
        <v>44377</v>
      </c>
      <c r="T3" s="231"/>
      <c r="U3" s="230">
        <v>44742</v>
      </c>
      <c r="V3" s="231"/>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5" x14ac:dyDescent="0.35">
      <c r="A5" s="15"/>
      <c r="B5" s="33" t="s">
        <v>278</v>
      </c>
      <c r="C5" s="40"/>
      <c r="D5" s="40"/>
      <c r="E5" s="40"/>
      <c r="F5" s="40"/>
      <c r="G5" s="40"/>
      <c r="H5" s="40"/>
      <c r="I5" s="40"/>
      <c r="J5" s="40"/>
      <c r="K5" s="40"/>
      <c r="L5" s="40"/>
      <c r="M5" s="40"/>
      <c r="N5" s="40"/>
      <c r="O5" s="40"/>
      <c r="P5" s="40"/>
      <c r="Q5" s="40"/>
      <c r="R5" s="40"/>
    </row>
    <row r="6" spans="1:22" ht="13.9" x14ac:dyDescent="0.35">
      <c r="A6" s="16"/>
      <c r="B6" s="85" t="s">
        <v>287</v>
      </c>
      <c r="C6" s="45">
        <v>4099</v>
      </c>
      <c r="D6" s="42">
        <v>82.574536663980652</v>
      </c>
      <c r="E6" s="45">
        <v>4660</v>
      </c>
      <c r="F6" s="42">
        <v>81.654108988960928</v>
      </c>
      <c r="G6" s="45">
        <v>4493</v>
      </c>
      <c r="H6" s="42">
        <v>77.492238703001036</v>
      </c>
      <c r="I6" s="45">
        <v>4367</v>
      </c>
      <c r="J6" s="42">
        <v>71.69594483664423</v>
      </c>
      <c r="K6" s="45">
        <v>4620</v>
      </c>
      <c r="L6" s="42">
        <v>69.536423841059602</v>
      </c>
      <c r="M6" s="45">
        <v>4631</v>
      </c>
      <c r="N6" s="42">
        <v>65.206983948183606</v>
      </c>
      <c r="O6" s="45">
        <v>4822</v>
      </c>
      <c r="P6" s="42">
        <v>64.062707586023649</v>
      </c>
      <c r="Q6" s="45">
        <v>4437</v>
      </c>
      <c r="R6" s="42">
        <v>65.762561138283687</v>
      </c>
      <c r="S6" s="45">
        <v>3874</v>
      </c>
      <c r="T6" s="42">
        <v>56.653992395437257</v>
      </c>
      <c r="U6" s="45">
        <v>3636</v>
      </c>
      <c r="V6" s="42">
        <v>58.4</v>
      </c>
    </row>
    <row r="7" spans="1:22" x14ac:dyDescent="0.35">
      <c r="A7" s="16"/>
      <c r="B7" s="34" t="s">
        <v>288</v>
      </c>
      <c r="C7" s="45">
        <v>865</v>
      </c>
      <c r="D7" s="42">
        <v>17.425463336019341</v>
      </c>
      <c r="E7" s="45">
        <v>1047</v>
      </c>
      <c r="F7" s="42">
        <v>18.345891011039075</v>
      </c>
      <c r="G7" s="45">
        <v>1305</v>
      </c>
      <c r="H7" s="42">
        <v>22.507761296998964</v>
      </c>
      <c r="I7" s="45">
        <v>1724</v>
      </c>
      <c r="J7" s="42">
        <v>28.304055163355773</v>
      </c>
      <c r="K7" s="45">
        <v>2024</v>
      </c>
      <c r="L7" s="42">
        <v>30.463576158940398</v>
      </c>
      <c r="M7" s="45">
        <v>2471</v>
      </c>
      <c r="N7" s="42">
        <v>34.793016051816387</v>
      </c>
      <c r="O7" s="45">
        <v>2705</v>
      </c>
      <c r="P7" s="42">
        <v>35.937292413976351</v>
      </c>
      <c r="Q7" s="45">
        <v>2310</v>
      </c>
      <c r="R7" s="42">
        <v>34.237438861716321</v>
      </c>
      <c r="S7" s="45">
        <v>2964</v>
      </c>
      <c r="T7" s="42">
        <v>43.346007604562736</v>
      </c>
      <c r="U7" s="45">
        <v>2589</v>
      </c>
      <c r="V7" s="42">
        <v>41.6</v>
      </c>
    </row>
    <row r="8" spans="1:22" x14ac:dyDescent="0.35">
      <c r="A8" s="16"/>
      <c r="B8" s="51" t="s">
        <v>269</v>
      </c>
      <c r="C8" s="68">
        <v>4964</v>
      </c>
      <c r="D8" s="69">
        <v>100</v>
      </c>
      <c r="E8" s="68">
        <v>5707</v>
      </c>
      <c r="F8" s="69">
        <v>100</v>
      </c>
      <c r="G8" s="68">
        <v>5798</v>
      </c>
      <c r="H8" s="69">
        <v>100</v>
      </c>
      <c r="I8" s="68">
        <v>6091</v>
      </c>
      <c r="J8" s="69">
        <v>100</v>
      </c>
      <c r="K8" s="68">
        <v>6644</v>
      </c>
      <c r="L8" s="69">
        <v>100</v>
      </c>
      <c r="M8" s="68">
        <v>7102</v>
      </c>
      <c r="N8" s="69">
        <v>100</v>
      </c>
      <c r="O8" s="68">
        <v>7527</v>
      </c>
      <c r="P8" s="69">
        <v>100</v>
      </c>
      <c r="Q8" s="68">
        <v>6747</v>
      </c>
      <c r="R8" s="69">
        <v>100</v>
      </c>
      <c r="S8" s="68">
        <v>6838</v>
      </c>
      <c r="T8" s="64">
        <v>100</v>
      </c>
      <c r="U8" s="68">
        <v>6225</v>
      </c>
      <c r="V8" s="64">
        <v>100</v>
      </c>
    </row>
    <row r="9" spans="1:22" x14ac:dyDescent="0.35">
      <c r="A9" s="16"/>
      <c r="B9" s="34"/>
      <c r="C9" s="45"/>
      <c r="D9" s="42"/>
      <c r="E9" s="45"/>
      <c r="F9" s="42"/>
      <c r="G9" s="45"/>
      <c r="H9" s="42"/>
      <c r="I9" s="45"/>
      <c r="J9" s="42"/>
      <c r="K9" s="45"/>
      <c r="L9" s="42"/>
      <c r="M9" s="45"/>
      <c r="N9" s="42"/>
      <c r="O9" s="45"/>
      <c r="P9" s="42"/>
      <c r="Q9" s="45"/>
      <c r="R9" s="42"/>
      <c r="S9" s="45"/>
      <c r="U9" s="45"/>
    </row>
    <row r="10" spans="1:22" x14ac:dyDescent="0.35">
      <c r="A10" s="16"/>
      <c r="B10" s="33" t="s">
        <v>285</v>
      </c>
      <c r="C10" s="45"/>
      <c r="D10" s="42"/>
      <c r="E10" s="45"/>
      <c r="F10" s="42"/>
      <c r="G10" s="45"/>
      <c r="H10" s="42"/>
      <c r="I10" s="45"/>
      <c r="J10" s="42"/>
      <c r="K10" s="45"/>
      <c r="L10" s="42"/>
      <c r="M10" s="45"/>
      <c r="N10" s="42"/>
      <c r="O10" s="45"/>
      <c r="P10" s="42"/>
      <c r="Q10" s="45"/>
      <c r="R10" s="42"/>
      <c r="S10" s="45"/>
      <c r="U10" s="45"/>
    </row>
    <row r="11" spans="1:22" ht="13.9" x14ac:dyDescent="0.35">
      <c r="A11" s="16"/>
      <c r="B11" s="85" t="s">
        <v>287</v>
      </c>
      <c r="C11" s="45">
        <v>287</v>
      </c>
      <c r="D11" s="42">
        <v>76.329787234042556</v>
      </c>
      <c r="E11" s="45">
        <v>314</v>
      </c>
      <c r="F11" s="42">
        <v>77.339901477832512</v>
      </c>
      <c r="G11" s="45">
        <v>293</v>
      </c>
      <c r="H11" s="42">
        <v>69.596199524940616</v>
      </c>
      <c r="I11" s="45">
        <v>270</v>
      </c>
      <c r="J11" s="42">
        <v>63.084112149532714</v>
      </c>
      <c r="K11" s="45">
        <v>307</v>
      </c>
      <c r="L11" s="42">
        <v>60.552268244575934</v>
      </c>
      <c r="M11" s="45">
        <v>326</v>
      </c>
      <c r="N11" s="42">
        <v>57.597173144876322</v>
      </c>
      <c r="O11" s="45">
        <v>307</v>
      </c>
      <c r="P11" s="42">
        <v>53.391304347826086</v>
      </c>
      <c r="Q11" s="45">
        <v>230</v>
      </c>
      <c r="R11" s="42">
        <v>56.930693069306926</v>
      </c>
      <c r="S11" s="45">
        <v>190</v>
      </c>
      <c r="T11" s="42">
        <v>46.228710462287104</v>
      </c>
      <c r="U11" s="45">
        <v>163</v>
      </c>
      <c r="V11" s="42">
        <v>47.5</v>
      </c>
    </row>
    <row r="12" spans="1:22" x14ac:dyDescent="0.35">
      <c r="A12" s="16"/>
      <c r="B12" s="34" t="s">
        <v>288</v>
      </c>
      <c r="C12" s="45">
        <v>89</v>
      </c>
      <c r="D12" s="42">
        <v>23.670212765957448</v>
      </c>
      <c r="E12" s="45">
        <v>92</v>
      </c>
      <c r="F12" s="42">
        <v>22.660098522167488</v>
      </c>
      <c r="G12" s="45">
        <v>128</v>
      </c>
      <c r="H12" s="42">
        <v>30.403800475059384</v>
      </c>
      <c r="I12" s="45">
        <v>158</v>
      </c>
      <c r="J12" s="42">
        <v>36.915887850467286</v>
      </c>
      <c r="K12" s="45">
        <v>200</v>
      </c>
      <c r="L12" s="42">
        <v>39.447731755424066</v>
      </c>
      <c r="M12" s="45">
        <v>240</v>
      </c>
      <c r="N12" s="42">
        <v>42.402826855123678</v>
      </c>
      <c r="O12" s="45">
        <v>268</v>
      </c>
      <c r="P12" s="42">
        <v>46.608695652173914</v>
      </c>
      <c r="Q12" s="45">
        <v>174</v>
      </c>
      <c r="R12" s="42">
        <v>43.069306930693067</v>
      </c>
      <c r="S12" s="45">
        <v>221</v>
      </c>
      <c r="T12" s="42">
        <v>53.771289537712896</v>
      </c>
      <c r="U12" s="45">
        <v>180</v>
      </c>
      <c r="V12" s="42">
        <v>52.5</v>
      </c>
    </row>
    <row r="13" spans="1:22" x14ac:dyDescent="0.35">
      <c r="A13" s="16"/>
      <c r="B13" s="51" t="s">
        <v>269</v>
      </c>
      <c r="C13" s="68">
        <v>376</v>
      </c>
      <c r="D13" s="69">
        <v>100</v>
      </c>
      <c r="E13" s="68">
        <v>406</v>
      </c>
      <c r="F13" s="69">
        <v>100</v>
      </c>
      <c r="G13" s="68">
        <v>421</v>
      </c>
      <c r="H13" s="69">
        <v>100</v>
      </c>
      <c r="I13" s="68">
        <v>428</v>
      </c>
      <c r="J13" s="69">
        <v>100</v>
      </c>
      <c r="K13" s="68">
        <v>507</v>
      </c>
      <c r="L13" s="69">
        <v>100</v>
      </c>
      <c r="M13" s="68">
        <v>566</v>
      </c>
      <c r="N13" s="69">
        <v>100</v>
      </c>
      <c r="O13" s="68">
        <v>575</v>
      </c>
      <c r="P13" s="69">
        <v>100</v>
      </c>
      <c r="Q13" s="68">
        <v>404</v>
      </c>
      <c r="R13" s="69">
        <v>100</v>
      </c>
      <c r="S13" s="68">
        <v>411</v>
      </c>
      <c r="T13" s="64">
        <v>100</v>
      </c>
      <c r="U13" s="68">
        <v>343</v>
      </c>
      <c r="V13" s="64">
        <v>100</v>
      </c>
    </row>
    <row r="14" spans="1:22" x14ac:dyDescent="0.35">
      <c r="A14" s="16"/>
      <c r="B14" s="34"/>
      <c r="C14" s="45"/>
      <c r="D14" s="42"/>
      <c r="E14" s="45"/>
      <c r="F14" s="42"/>
      <c r="G14" s="45"/>
      <c r="H14" s="42"/>
      <c r="I14" s="45"/>
      <c r="J14" s="42"/>
      <c r="K14" s="45"/>
      <c r="L14" s="42"/>
      <c r="M14" s="45"/>
      <c r="N14" s="42"/>
      <c r="O14" s="45"/>
      <c r="P14" s="42"/>
      <c r="Q14" s="45"/>
      <c r="R14" s="42"/>
      <c r="S14" s="45"/>
      <c r="U14" s="45"/>
    </row>
    <row r="15" spans="1:22" x14ac:dyDescent="0.35">
      <c r="A15" s="16"/>
      <c r="B15" s="33" t="s">
        <v>269</v>
      </c>
      <c r="C15" s="45"/>
      <c r="D15" s="42"/>
      <c r="E15" s="45"/>
      <c r="F15" s="42"/>
      <c r="G15" s="45"/>
      <c r="H15" s="42"/>
      <c r="I15" s="45"/>
      <c r="J15" s="42"/>
      <c r="K15" s="45"/>
      <c r="L15" s="42"/>
      <c r="M15" s="45"/>
      <c r="N15" s="42"/>
      <c r="O15" s="45"/>
      <c r="P15" s="42"/>
      <c r="Q15" s="45"/>
      <c r="R15" s="42"/>
      <c r="S15" s="45"/>
      <c r="U15" s="45"/>
    </row>
    <row r="16" spans="1:22" ht="13.9" x14ac:dyDescent="0.35">
      <c r="A16" s="16"/>
      <c r="B16" s="85" t="s">
        <v>287</v>
      </c>
      <c r="C16" s="45">
        <v>4386</v>
      </c>
      <c r="D16" s="42">
        <v>82.134831460674164</v>
      </c>
      <c r="E16" s="45">
        <v>4974</v>
      </c>
      <c r="F16" s="42">
        <v>81.367577294290854</v>
      </c>
      <c r="G16" s="45">
        <v>4786</v>
      </c>
      <c r="H16" s="42">
        <v>76.95771024280431</v>
      </c>
      <c r="I16" s="45">
        <v>4637</v>
      </c>
      <c r="J16" s="42">
        <v>71.130541494094189</v>
      </c>
      <c r="K16" s="45">
        <v>4927</v>
      </c>
      <c r="L16" s="42">
        <v>68.899454621731223</v>
      </c>
      <c r="M16" s="45">
        <v>4957</v>
      </c>
      <c r="N16" s="42">
        <v>64.645279081898792</v>
      </c>
      <c r="O16" s="45">
        <v>5129</v>
      </c>
      <c r="P16" s="42">
        <v>63.305356702048876</v>
      </c>
      <c r="Q16" s="45">
        <v>4667</v>
      </c>
      <c r="R16" s="42">
        <v>65.263599496573903</v>
      </c>
      <c r="S16" s="45">
        <v>4064</v>
      </c>
      <c r="T16" s="42">
        <v>56.062905228307358</v>
      </c>
      <c r="U16" s="45">
        <v>3799</v>
      </c>
      <c r="V16" s="42">
        <v>57.8</v>
      </c>
    </row>
    <row r="17" spans="1:22" x14ac:dyDescent="0.35">
      <c r="A17" s="16"/>
      <c r="B17" s="34" t="s">
        <v>288</v>
      </c>
      <c r="C17" s="45">
        <v>954</v>
      </c>
      <c r="D17" s="42">
        <v>17.865168539325843</v>
      </c>
      <c r="E17" s="45">
        <v>1139</v>
      </c>
      <c r="F17" s="42">
        <v>18.632422705709146</v>
      </c>
      <c r="G17" s="45">
        <v>1433</v>
      </c>
      <c r="H17" s="42">
        <v>23.042289757195693</v>
      </c>
      <c r="I17" s="45">
        <v>1882</v>
      </c>
      <c r="J17" s="42">
        <v>28.869458505905815</v>
      </c>
      <c r="K17" s="45">
        <v>2224</v>
      </c>
      <c r="L17" s="42">
        <v>31.100545378268773</v>
      </c>
      <c r="M17" s="45">
        <v>2711</v>
      </c>
      <c r="N17" s="42">
        <v>35.354720918101201</v>
      </c>
      <c r="O17" s="45">
        <v>2973</v>
      </c>
      <c r="P17" s="42">
        <v>36.694643297951124</v>
      </c>
      <c r="Q17" s="45">
        <v>2484</v>
      </c>
      <c r="R17" s="42">
        <v>34.736400503426097</v>
      </c>
      <c r="S17" s="45">
        <v>3185</v>
      </c>
      <c r="T17" s="42">
        <v>43.937094771692649</v>
      </c>
      <c r="U17" s="45">
        <v>2769</v>
      </c>
      <c r="V17" s="42">
        <v>42.2</v>
      </c>
    </row>
    <row r="18" spans="1:22" x14ac:dyDescent="0.35">
      <c r="A18" s="16"/>
      <c r="B18" s="51" t="s">
        <v>269</v>
      </c>
      <c r="C18" s="68">
        <v>5340</v>
      </c>
      <c r="D18" s="69">
        <v>100</v>
      </c>
      <c r="E18" s="68">
        <v>6113</v>
      </c>
      <c r="F18" s="69">
        <v>100</v>
      </c>
      <c r="G18" s="68">
        <v>6219</v>
      </c>
      <c r="H18" s="69">
        <v>100</v>
      </c>
      <c r="I18" s="68">
        <v>6519</v>
      </c>
      <c r="J18" s="69">
        <v>100</v>
      </c>
      <c r="K18" s="68">
        <v>7151</v>
      </c>
      <c r="L18" s="69">
        <v>100</v>
      </c>
      <c r="M18" s="68">
        <v>7668</v>
      </c>
      <c r="N18" s="69">
        <v>100</v>
      </c>
      <c r="O18" s="68">
        <v>8102</v>
      </c>
      <c r="P18" s="69">
        <v>100</v>
      </c>
      <c r="Q18" s="68">
        <v>7151</v>
      </c>
      <c r="R18" s="69">
        <v>100</v>
      </c>
      <c r="S18" s="68">
        <v>7249</v>
      </c>
      <c r="T18" s="64">
        <v>100</v>
      </c>
      <c r="U18" s="68">
        <v>6568</v>
      </c>
      <c r="V18" s="64">
        <v>100</v>
      </c>
    </row>
    <row r="19" spans="1:22" x14ac:dyDescent="0.35">
      <c r="A19" s="16"/>
      <c r="B19" s="34"/>
      <c r="C19" s="45"/>
      <c r="D19" s="42"/>
      <c r="E19" s="45"/>
      <c r="F19" s="42"/>
      <c r="G19" s="45"/>
      <c r="H19" s="42"/>
      <c r="I19" s="45"/>
      <c r="J19" s="42"/>
      <c r="K19" s="45"/>
      <c r="L19" s="42"/>
      <c r="M19" s="45"/>
      <c r="N19" s="42"/>
      <c r="O19" s="45"/>
      <c r="P19" s="42"/>
    </row>
    <row r="20" spans="1:22" x14ac:dyDescent="0.35">
      <c r="A20" s="16"/>
      <c r="B20" s="34" t="s">
        <v>237</v>
      </c>
      <c r="C20" s="65"/>
      <c r="D20" s="65"/>
      <c r="E20" s="65"/>
      <c r="F20" s="65"/>
      <c r="G20" s="65"/>
      <c r="H20" s="65"/>
      <c r="I20" s="65"/>
      <c r="J20" s="65"/>
      <c r="K20" s="65"/>
      <c r="L20" s="65"/>
      <c r="M20" s="65"/>
      <c r="N20" s="65"/>
      <c r="O20" s="65"/>
      <c r="P20" s="65"/>
    </row>
    <row r="21" spans="1:22" x14ac:dyDescent="0.35">
      <c r="A21" s="16"/>
      <c r="B21" s="34" t="s">
        <v>289</v>
      </c>
      <c r="C21" s="16"/>
      <c r="D21" s="16"/>
      <c r="E21" s="16"/>
      <c r="F21" s="16"/>
      <c r="G21" s="16"/>
      <c r="H21" s="16"/>
      <c r="I21" s="16"/>
      <c r="J21" s="16"/>
      <c r="K21" s="16"/>
      <c r="L21" s="16"/>
      <c r="M21" s="16"/>
      <c r="N21" s="16"/>
      <c r="O21" s="16"/>
      <c r="P21" s="16"/>
    </row>
    <row r="22" spans="1:22" x14ac:dyDescent="0.35">
      <c r="A22" s="16"/>
      <c r="C22" s="16"/>
      <c r="D22" s="16"/>
      <c r="E22" s="16"/>
      <c r="F22" s="16"/>
      <c r="G22" s="16"/>
      <c r="H22" s="16"/>
      <c r="I22" s="16"/>
      <c r="J22" s="16"/>
      <c r="K22" s="16"/>
      <c r="L22" s="16"/>
      <c r="M22" s="16"/>
      <c r="N22" s="16"/>
      <c r="O22" s="16"/>
      <c r="P22" s="16"/>
    </row>
    <row r="23" spans="1:22" x14ac:dyDescent="0.35">
      <c r="A23" s="16"/>
      <c r="B23" s="16"/>
      <c r="C23" s="16"/>
      <c r="D23" s="16"/>
      <c r="E23" s="16"/>
      <c r="F23" s="16"/>
      <c r="G23" s="16"/>
      <c r="H23" s="16"/>
      <c r="I23" s="16"/>
      <c r="J23" s="16"/>
      <c r="K23" s="16"/>
      <c r="L23" s="16"/>
      <c r="M23" s="16"/>
      <c r="N23" s="16"/>
      <c r="O23" s="16"/>
      <c r="P23" s="16"/>
    </row>
    <row r="24" spans="1:22" x14ac:dyDescent="0.35">
      <c r="A24" s="16"/>
      <c r="B24" s="16"/>
      <c r="C24" s="16"/>
      <c r="D24" s="16"/>
      <c r="E24" s="16"/>
      <c r="F24" s="16"/>
      <c r="G24" s="16"/>
      <c r="H24" s="16"/>
      <c r="I24" s="16"/>
      <c r="J24" s="16"/>
      <c r="K24" s="16"/>
      <c r="L24" s="16"/>
      <c r="M24" s="16"/>
      <c r="N24" s="16"/>
      <c r="O24" s="16"/>
      <c r="P24" s="16"/>
    </row>
    <row r="25" spans="1:22" x14ac:dyDescent="0.35">
      <c r="A25" s="16"/>
      <c r="B25" s="16"/>
      <c r="C25" s="16"/>
      <c r="D25" s="16"/>
      <c r="E25" s="16"/>
      <c r="F25" s="16"/>
      <c r="G25" s="16"/>
      <c r="H25" s="16"/>
      <c r="I25" s="16"/>
      <c r="J25" s="16"/>
      <c r="K25" s="16"/>
      <c r="L25" s="16"/>
      <c r="M25" s="16"/>
      <c r="N25" s="16"/>
      <c r="O25" s="16"/>
      <c r="P25" s="16"/>
    </row>
    <row r="26" spans="1:22" x14ac:dyDescent="0.35">
      <c r="A26" s="16"/>
      <c r="B26" s="16"/>
      <c r="C26" s="16"/>
      <c r="D26" s="16"/>
      <c r="E26" s="16"/>
      <c r="F26" s="16"/>
      <c r="G26" s="16"/>
      <c r="H26" s="16"/>
      <c r="I26" s="16"/>
      <c r="J26" s="16"/>
      <c r="K26" s="16"/>
      <c r="L26" s="16"/>
      <c r="M26" s="16"/>
      <c r="N26" s="16"/>
      <c r="O26" s="16"/>
      <c r="P26" s="16"/>
    </row>
    <row r="27" spans="1:22" x14ac:dyDescent="0.35">
      <c r="A27" s="16"/>
      <c r="B27" s="16"/>
      <c r="C27" s="16"/>
      <c r="D27" s="16"/>
      <c r="E27" s="16"/>
      <c r="F27" s="16"/>
      <c r="G27" s="16"/>
      <c r="H27" s="16"/>
      <c r="I27" s="16"/>
      <c r="J27" s="16"/>
      <c r="K27" s="16"/>
      <c r="L27" s="16"/>
      <c r="M27" s="16"/>
      <c r="N27" s="16"/>
      <c r="O27" s="16"/>
      <c r="P27" s="16"/>
    </row>
    <row r="28" spans="1:22" x14ac:dyDescent="0.35">
      <c r="A28" s="16"/>
      <c r="B28" s="16"/>
      <c r="C28" s="16"/>
      <c r="D28" s="16"/>
      <c r="E28" s="16"/>
      <c r="F28" s="16"/>
      <c r="G28" s="16"/>
      <c r="H28" s="16"/>
      <c r="I28" s="16"/>
      <c r="J28" s="16"/>
      <c r="K28" s="16"/>
      <c r="L28" s="16"/>
      <c r="M28" s="16"/>
      <c r="N28" s="16"/>
      <c r="O28" s="16"/>
      <c r="P28" s="16"/>
    </row>
    <row r="29" spans="1:22" x14ac:dyDescent="0.35">
      <c r="A29" s="16"/>
      <c r="B29" s="16"/>
      <c r="C29" s="16"/>
      <c r="D29" s="16"/>
      <c r="E29" s="16"/>
      <c r="F29" s="16"/>
      <c r="G29" s="16"/>
      <c r="H29" s="16"/>
      <c r="I29" s="16"/>
      <c r="J29" s="16"/>
      <c r="K29" s="16"/>
      <c r="L29" s="16"/>
      <c r="M29" s="16"/>
      <c r="N29" s="16"/>
      <c r="O29" s="16"/>
      <c r="P29" s="16"/>
    </row>
    <row r="30" spans="1:22" x14ac:dyDescent="0.35">
      <c r="A30" s="16"/>
      <c r="B30" s="16"/>
      <c r="C30" s="16"/>
      <c r="D30" s="16"/>
      <c r="E30" s="16"/>
      <c r="F30" s="16"/>
      <c r="G30" s="16"/>
      <c r="H30" s="16"/>
      <c r="I30" s="16"/>
      <c r="J30" s="16"/>
      <c r="K30" s="16"/>
      <c r="L30" s="16"/>
      <c r="M30" s="16"/>
      <c r="N30" s="16"/>
      <c r="O30" s="16"/>
      <c r="P30" s="16"/>
    </row>
    <row r="31" spans="1:22" x14ac:dyDescent="0.35">
      <c r="A31" s="16"/>
      <c r="B31" s="16"/>
      <c r="C31" s="16"/>
      <c r="D31" s="16"/>
      <c r="E31" s="16"/>
      <c r="F31" s="16"/>
      <c r="G31" s="16"/>
      <c r="H31" s="16"/>
      <c r="I31" s="16"/>
      <c r="J31" s="16"/>
      <c r="K31" s="16"/>
      <c r="L31" s="16"/>
      <c r="M31" s="16"/>
      <c r="N31" s="16"/>
      <c r="O31" s="16"/>
      <c r="P31" s="16"/>
    </row>
    <row r="32" spans="1:22" x14ac:dyDescent="0.35">
      <c r="A32" s="16"/>
      <c r="B32" s="16"/>
      <c r="C32" s="16"/>
      <c r="D32" s="16"/>
      <c r="E32" s="16"/>
      <c r="F32" s="16"/>
      <c r="G32" s="16"/>
      <c r="H32" s="16"/>
      <c r="I32" s="16"/>
      <c r="J32" s="16"/>
      <c r="K32" s="16"/>
      <c r="L32" s="16"/>
      <c r="M32" s="16"/>
      <c r="N32" s="16"/>
      <c r="O32" s="16"/>
      <c r="P32" s="16"/>
    </row>
    <row r="33" spans="1:16" x14ac:dyDescent="0.35">
      <c r="A33" s="16"/>
      <c r="B33" s="34"/>
      <c r="C33" s="58"/>
      <c r="D33" s="55"/>
      <c r="E33" s="58"/>
      <c r="F33" s="55"/>
      <c r="G33" s="58"/>
      <c r="H33" s="55"/>
      <c r="I33" s="58"/>
      <c r="J33" s="55"/>
      <c r="K33" s="58"/>
      <c r="L33" s="55"/>
      <c r="M33" s="58"/>
      <c r="N33" s="55"/>
      <c r="O33" s="58"/>
      <c r="P33" s="55"/>
    </row>
    <row r="34" spans="1:16" x14ac:dyDescent="0.35">
      <c r="A34" s="16"/>
      <c r="B34" s="34"/>
      <c r="C34" s="45"/>
      <c r="D34" s="42"/>
      <c r="E34" s="45"/>
      <c r="F34" s="42"/>
      <c r="G34" s="45"/>
      <c r="H34" s="42"/>
      <c r="I34" s="45"/>
      <c r="J34" s="42"/>
      <c r="K34" s="45"/>
      <c r="L34" s="42"/>
      <c r="M34" s="45"/>
      <c r="N34" s="42"/>
      <c r="O34" s="45"/>
      <c r="P34" s="42"/>
    </row>
    <row r="35" spans="1:16" x14ac:dyDescent="0.35">
      <c r="A35" s="16"/>
      <c r="B35" s="34"/>
      <c r="C35" s="58"/>
      <c r="D35" s="55"/>
      <c r="E35" s="58"/>
      <c r="F35" s="55"/>
      <c r="G35" s="58"/>
      <c r="H35" s="55"/>
      <c r="I35" s="58"/>
      <c r="J35" s="55"/>
      <c r="K35" s="58"/>
      <c r="L35" s="55"/>
      <c r="M35" s="58"/>
      <c r="N35" s="55"/>
      <c r="O35" s="58"/>
      <c r="P35" s="55"/>
    </row>
    <row r="36" spans="1:16" x14ac:dyDescent="0.35">
      <c r="A36" s="16"/>
      <c r="B36" s="34"/>
      <c r="C36" s="45"/>
      <c r="D36" s="42"/>
      <c r="E36" s="45"/>
      <c r="F36" s="42"/>
      <c r="G36" s="45"/>
      <c r="H36" s="42"/>
      <c r="I36" s="45"/>
      <c r="J36" s="42"/>
      <c r="K36" s="45"/>
      <c r="L36" s="42"/>
      <c r="M36" s="45"/>
      <c r="N36" s="42"/>
      <c r="O36" s="45"/>
      <c r="P36" s="42"/>
    </row>
    <row r="37" spans="1:16" x14ac:dyDescent="0.35">
      <c r="A37" s="16"/>
      <c r="B37" s="51"/>
      <c r="C37" s="40"/>
      <c r="D37" s="64"/>
      <c r="E37" s="40"/>
      <c r="F37" s="64"/>
      <c r="G37" s="40"/>
      <c r="H37" s="64"/>
      <c r="I37" s="40"/>
      <c r="J37" s="64"/>
      <c r="K37" s="40"/>
      <c r="L37" s="64"/>
      <c r="M37" s="40"/>
      <c r="N37" s="64"/>
      <c r="O37" s="40"/>
      <c r="P37" s="64"/>
    </row>
    <row r="38" spans="1:16" x14ac:dyDescent="0.35">
      <c r="A38" s="16"/>
      <c r="B38" s="61"/>
      <c r="C38" s="62"/>
      <c r="D38" s="62"/>
      <c r="E38" s="62"/>
      <c r="F38" s="62"/>
      <c r="G38" s="62"/>
      <c r="H38" s="62"/>
      <c r="I38" s="62"/>
      <c r="J38" s="62"/>
      <c r="K38" s="62"/>
      <c r="L38" s="62"/>
      <c r="M38" s="62"/>
      <c r="N38" s="62"/>
      <c r="O38" s="62"/>
      <c r="P38" s="62"/>
    </row>
    <row r="39" spans="1:16" x14ac:dyDescent="0.35">
      <c r="A39" s="16"/>
      <c r="B39" s="51"/>
      <c r="C39" s="65"/>
      <c r="D39" s="65"/>
      <c r="E39" s="65"/>
      <c r="F39" s="65"/>
      <c r="G39" s="65"/>
      <c r="H39" s="65"/>
      <c r="I39" s="65"/>
      <c r="J39" s="65"/>
      <c r="K39" s="65"/>
      <c r="L39" s="65"/>
      <c r="M39" s="65"/>
      <c r="N39" s="65"/>
      <c r="O39" s="65"/>
      <c r="P39" s="65"/>
    </row>
    <row r="40" spans="1:16" x14ac:dyDescent="0.35">
      <c r="A40" s="16"/>
      <c r="B40" s="34"/>
      <c r="C40" s="40"/>
      <c r="D40" s="65"/>
      <c r="E40" s="65"/>
      <c r="F40" s="65"/>
      <c r="G40" s="65"/>
      <c r="H40" s="65"/>
      <c r="I40" s="65"/>
      <c r="J40" s="65"/>
      <c r="K40" s="65"/>
      <c r="L40" s="65"/>
      <c r="M40" s="65"/>
      <c r="N40" s="65"/>
      <c r="O40" s="65"/>
      <c r="P40" s="65"/>
    </row>
    <row r="41" spans="1:16" x14ac:dyDescent="0.35">
      <c r="A41" s="16"/>
      <c r="B41" s="34"/>
      <c r="C41" s="65"/>
      <c r="D41" s="65"/>
      <c r="E41" s="65"/>
      <c r="F41" s="65"/>
      <c r="G41" s="65"/>
      <c r="H41" s="65"/>
      <c r="I41" s="65"/>
      <c r="J41" s="65"/>
      <c r="K41" s="65"/>
      <c r="L41" s="65"/>
      <c r="M41" s="65"/>
      <c r="N41" s="65"/>
      <c r="O41" s="65"/>
      <c r="P41" s="65"/>
    </row>
    <row r="42" spans="1:16" x14ac:dyDescent="0.35">
      <c r="A42" s="16"/>
      <c r="B42" s="34"/>
      <c r="C42" s="65"/>
      <c r="D42" s="65"/>
      <c r="E42" s="65"/>
      <c r="F42" s="65"/>
      <c r="G42" s="65"/>
      <c r="H42" s="65"/>
      <c r="I42" s="65"/>
      <c r="J42" s="65"/>
      <c r="K42" s="65"/>
      <c r="L42" s="65"/>
      <c r="M42" s="65"/>
      <c r="N42" s="65"/>
      <c r="O42" s="65"/>
      <c r="P42" s="65"/>
    </row>
    <row r="43" spans="1:16" x14ac:dyDescent="0.35">
      <c r="A43" s="16"/>
      <c r="B43" s="34"/>
      <c r="C43" s="65"/>
      <c r="D43" s="65"/>
      <c r="E43" s="65"/>
      <c r="F43" s="65"/>
      <c r="G43" s="65"/>
      <c r="H43" s="65"/>
      <c r="I43" s="65"/>
      <c r="J43" s="65"/>
      <c r="K43" s="65"/>
      <c r="L43" s="65"/>
      <c r="M43" s="65"/>
      <c r="N43" s="65"/>
      <c r="O43" s="65"/>
      <c r="P43" s="65"/>
    </row>
    <row r="44" spans="1:16" x14ac:dyDescent="0.35">
      <c r="A44" s="16"/>
      <c r="B44" s="34"/>
      <c r="C44" s="65"/>
      <c r="D44" s="65"/>
      <c r="E44" s="65"/>
      <c r="F44" s="65"/>
      <c r="G44" s="65"/>
      <c r="H44" s="65"/>
      <c r="I44" s="65"/>
      <c r="J44" s="65"/>
      <c r="K44" s="65"/>
      <c r="L44" s="65"/>
      <c r="M44" s="65"/>
      <c r="N44" s="65"/>
      <c r="O44" s="65"/>
      <c r="P44" s="65"/>
    </row>
    <row r="45" spans="1:16" x14ac:dyDescent="0.35">
      <c r="A45" s="16"/>
      <c r="B45" s="65"/>
      <c r="C45" s="65"/>
      <c r="D45" s="65"/>
      <c r="E45" s="65"/>
      <c r="F45" s="65"/>
      <c r="G45" s="65"/>
      <c r="H45" s="65"/>
      <c r="I45" s="65"/>
      <c r="J45" s="65"/>
      <c r="K45" s="65"/>
      <c r="L45" s="65"/>
      <c r="M45" s="65"/>
      <c r="N45" s="65"/>
      <c r="O45" s="65"/>
      <c r="P45" s="65"/>
    </row>
    <row r="46" spans="1:16" x14ac:dyDescent="0.35">
      <c r="A46" s="16"/>
      <c r="B46" s="65"/>
      <c r="C46" s="65"/>
      <c r="D46" s="65"/>
      <c r="E46" s="65"/>
      <c r="F46" s="65"/>
      <c r="G46" s="65"/>
      <c r="H46" s="65"/>
      <c r="I46" s="65"/>
      <c r="J46" s="65"/>
      <c r="K46" s="65"/>
      <c r="L46" s="65"/>
      <c r="M46" s="65"/>
      <c r="N46" s="65"/>
      <c r="O46" s="65"/>
      <c r="P46" s="65"/>
    </row>
    <row r="47" spans="1:16" x14ac:dyDescent="0.35">
      <c r="A47" s="16"/>
      <c r="B47" s="16"/>
      <c r="C47" s="16"/>
      <c r="D47" s="16"/>
      <c r="E47" s="16"/>
      <c r="F47" s="16"/>
      <c r="G47" s="16"/>
      <c r="H47" s="16"/>
      <c r="I47" s="16"/>
      <c r="J47" s="16"/>
      <c r="K47" s="16"/>
      <c r="L47" s="16"/>
      <c r="M47" s="16"/>
      <c r="N47" s="16"/>
      <c r="O47" s="16"/>
      <c r="P47" s="16"/>
    </row>
    <row r="48" spans="1:16" x14ac:dyDescent="0.35">
      <c r="A48" s="16"/>
      <c r="B48" s="16"/>
      <c r="C48" s="16"/>
      <c r="D48" s="16"/>
      <c r="E48" s="16"/>
      <c r="F48" s="16"/>
      <c r="G48" s="16"/>
      <c r="H48" s="16"/>
      <c r="I48" s="16"/>
      <c r="J48" s="16"/>
      <c r="K48" s="16"/>
      <c r="L48" s="16"/>
      <c r="M48" s="16"/>
      <c r="N48" s="16"/>
      <c r="O48" s="16"/>
      <c r="P48" s="16"/>
    </row>
  </sheetData>
  <mergeCells count="10">
    <mergeCell ref="U3:V3"/>
    <mergeCell ref="S3:T3"/>
    <mergeCell ref="C3:D3"/>
    <mergeCell ref="Q3:R3"/>
    <mergeCell ref="E3:F3"/>
    <mergeCell ref="G3:H3"/>
    <mergeCell ref="I3:J3"/>
    <mergeCell ref="K3:L3"/>
    <mergeCell ref="M3:N3"/>
    <mergeCell ref="O3:P3"/>
  </mergeCells>
  <pageMargins left="0.51181102362204722" right="0.70866141732283472" top="0.55118110236220474" bottom="0.74803149606299213" header="0.31496062992125984" footer="0.31496062992125984"/>
  <pageSetup paperSize="121" scale="73" orientation="landscape" r:id="rId1"/>
  <headerFooter>
    <oddHeader>&amp;C&amp;"Arial Black"&amp;11&amp;KFF0000OFFICIAL&amp;1#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948F1-51E9-4226-BDCC-DC8FC714FA44}">
  <sheetPr>
    <pageSetUpPr fitToPage="1"/>
  </sheetPr>
  <dimension ref="A1:W48"/>
  <sheetViews>
    <sheetView defaultGridColor="0" colorId="9"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16.59765625" customWidth="1"/>
    <col min="3" max="22" width="9.86328125" customWidth="1"/>
  </cols>
  <sheetData>
    <row r="1" spans="1:23" ht="55.5" customHeight="1" x14ac:dyDescent="0.35">
      <c r="B1" s="25" t="s">
        <v>210</v>
      </c>
      <c r="C1" s="16"/>
      <c r="D1" s="16"/>
      <c r="E1" s="16"/>
      <c r="F1" s="16"/>
      <c r="G1" s="16"/>
      <c r="H1" s="16"/>
      <c r="I1" s="16"/>
      <c r="J1" s="16"/>
      <c r="K1" s="16"/>
      <c r="L1" s="16"/>
      <c r="M1" s="16"/>
      <c r="N1" s="16"/>
      <c r="O1" s="16"/>
      <c r="P1" s="16"/>
      <c r="Q1" s="16"/>
      <c r="R1" s="16"/>
      <c r="S1" s="16"/>
      <c r="T1" s="16"/>
      <c r="U1" s="16"/>
      <c r="V1" s="16"/>
    </row>
    <row r="2" spans="1:23" ht="15" x14ac:dyDescent="0.35">
      <c r="A2" s="16"/>
      <c r="B2" s="32" t="s">
        <v>290</v>
      </c>
      <c r="C2" s="16"/>
      <c r="D2" s="16"/>
      <c r="E2" s="16"/>
      <c r="F2" s="16"/>
      <c r="G2" s="16"/>
      <c r="H2" s="16"/>
      <c r="I2" s="16"/>
      <c r="J2" s="16"/>
      <c r="K2" s="16"/>
      <c r="L2" s="16"/>
      <c r="M2" s="16"/>
      <c r="N2" s="16"/>
      <c r="O2" s="16"/>
      <c r="P2" s="16"/>
      <c r="Q2" s="16"/>
      <c r="R2" s="16"/>
      <c r="S2" s="16"/>
      <c r="T2" s="16"/>
      <c r="U2" s="16"/>
      <c r="V2" s="16"/>
    </row>
    <row r="3" spans="1:23" ht="15" x14ac:dyDescent="0.35">
      <c r="A3" s="38"/>
      <c r="B3" s="48"/>
      <c r="C3" s="230">
        <v>41455</v>
      </c>
      <c r="D3" s="230"/>
      <c r="E3" s="230">
        <v>41820</v>
      </c>
      <c r="F3" s="230"/>
      <c r="G3" s="230" t="s">
        <v>213</v>
      </c>
      <c r="H3" s="230"/>
      <c r="I3" s="230">
        <v>42551</v>
      </c>
      <c r="J3" s="230"/>
      <c r="K3" s="230">
        <v>42916</v>
      </c>
      <c r="L3" s="230"/>
      <c r="M3" s="230">
        <v>43281</v>
      </c>
      <c r="N3" s="230"/>
      <c r="O3" s="230">
        <v>43646</v>
      </c>
      <c r="P3" s="230"/>
      <c r="Q3" s="230">
        <v>44012</v>
      </c>
      <c r="R3" s="231"/>
      <c r="S3" s="230">
        <v>44377</v>
      </c>
      <c r="T3" s="231"/>
      <c r="U3" s="230">
        <v>44742</v>
      </c>
      <c r="V3" s="231"/>
    </row>
    <row r="4" spans="1:23"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3" ht="15" x14ac:dyDescent="0.35">
      <c r="A5" s="15"/>
      <c r="B5" s="33" t="s">
        <v>278</v>
      </c>
      <c r="C5" s="40"/>
      <c r="D5" s="40"/>
      <c r="E5" s="40"/>
      <c r="F5" s="40"/>
      <c r="G5" s="40"/>
      <c r="H5" s="40"/>
      <c r="I5" s="40"/>
      <c r="J5" s="40"/>
      <c r="K5" s="40"/>
      <c r="L5" s="40"/>
      <c r="M5" s="40"/>
      <c r="N5" s="40"/>
      <c r="O5" s="40"/>
      <c r="P5" s="40"/>
      <c r="Q5" s="40"/>
      <c r="R5" s="40"/>
    </row>
    <row r="6" spans="1:23" x14ac:dyDescent="0.35">
      <c r="A6" s="16"/>
      <c r="B6" s="34" t="s">
        <v>291</v>
      </c>
      <c r="C6" s="45">
        <v>286</v>
      </c>
      <c r="D6" s="42">
        <v>79.665738161559887</v>
      </c>
      <c r="E6" s="45">
        <v>340</v>
      </c>
      <c r="F6" s="42">
        <v>77.981651376146786</v>
      </c>
      <c r="G6" s="45">
        <v>349</v>
      </c>
      <c r="H6" s="42">
        <v>79.680365296803657</v>
      </c>
      <c r="I6" s="45">
        <v>306</v>
      </c>
      <c r="J6" s="42">
        <v>62.448979591836739</v>
      </c>
      <c r="K6" s="45">
        <v>385</v>
      </c>
      <c r="L6" s="42">
        <v>69.494584837545119</v>
      </c>
      <c r="M6" s="45">
        <v>356</v>
      </c>
      <c r="N6" s="42">
        <v>57.980456026058633</v>
      </c>
      <c r="O6" s="45">
        <v>407</v>
      </c>
      <c r="P6" s="42">
        <v>53.342070773263437</v>
      </c>
      <c r="Q6" s="45">
        <v>383</v>
      </c>
      <c r="R6" s="42">
        <v>56.573116691285087</v>
      </c>
      <c r="S6" s="45">
        <v>366</v>
      </c>
      <c r="T6" s="42">
        <f>(S6/S8)*100</f>
        <v>50.34387895460798</v>
      </c>
      <c r="U6" s="45">
        <v>338</v>
      </c>
      <c r="V6" s="42">
        <v>51.4</v>
      </c>
    </row>
    <row r="7" spans="1:23" x14ac:dyDescent="0.35">
      <c r="A7" s="16"/>
      <c r="B7" s="85" t="s">
        <v>288</v>
      </c>
      <c r="C7" s="45">
        <v>73</v>
      </c>
      <c r="D7" s="42">
        <v>20.334261838440113</v>
      </c>
      <c r="E7" s="45">
        <v>96</v>
      </c>
      <c r="F7" s="42">
        <v>22.018348623853214</v>
      </c>
      <c r="G7" s="45">
        <v>89</v>
      </c>
      <c r="H7" s="42">
        <v>20.319634703196346</v>
      </c>
      <c r="I7" s="45">
        <v>184</v>
      </c>
      <c r="J7" s="42">
        <v>37.551020408163268</v>
      </c>
      <c r="K7" s="45">
        <v>169</v>
      </c>
      <c r="L7" s="42">
        <v>30.505415162454874</v>
      </c>
      <c r="M7" s="45">
        <v>258</v>
      </c>
      <c r="N7" s="42">
        <v>42.019543973941367</v>
      </c>
      <c r="O7" s="45">
        <v>356</v>
      </c>
      <c r="P7" s="42">
        <v>46.657929226736563</v>
      </c>
      <c r="Q7" s="45">
        <v>294</v>
      </c>
      <c r="R7" s="42">
        <v>43.42688330871492</v>
      </c>
      <c r="S7" s="45">
        <v>361</v>
      </c>
      <c r="T7" s="42">
        <f>(S7/S8)*100</f>
        <v>49.65612104539202</v>
      </c>
      <c r="U7" s="45">
        <v>319</v>
      </c>
      <c r="V7" s="42">
        <v>48.6</v>
      </c>
    </row>
    <row r="8" spans="1:23" x14ac:dyDescent="0.35">
      <c r="A8" s="16"/>
      <c r="B8" s="51" t="s">
        <v>269</v>
      </c>
      <c r="C8" s="68">
        <v>359</v>
      </c>
      <c r="D8" s="69">
        <v>100</v>
      </c>
      <c r="E8" s="68">
        <v>436</v>
      </c>
      <c r="F8" s="69">
        <v>100</v>
      </c>
      <c r="G8" s="68">
        <v>438</v>
      </c>
      <c r="H8" s="69">
        <v>100</v>
      </c>
      <c r="I8" s="68">
        <v>490</v>
      </c>
      <c r="J8" s="69">
        <v>100</v>
      </c>
      <c r="K8" s="68">
        <v>554</v>
      </c>
      <c r="L8" s="69">
        <v>100</v>
      </c>
      <c r="M8" s="68">
        <v>614</v>
      </c>
      <c r="N8" s="69">
        <v>100</v>
      </c>
      <c r="O8" s="68">
        <v>763</v>
      </c>
      <c r="P8" s="69">
        <v>100</v>
      </c>
      <c r="Q8" s="68">
        <v>677</v>
      </c>
      <c r="R8" s="69">
        <v>100</v>
      </c>
      <c r="S8" s="68">
        <v>727</v>
      </c>
      <c r="T8" s="69">
        <v>100</v>
      </c>
      <c r="U8" s="68">
        <v>657</v>
      </c>
      <c r="V8" s="69">
        <v>100</v>
      </c>
    </row>
    <row r="10" spans="1:23" x14ac:dyDescent="0.35">
      <c r="A10" s="16"/>
      <c r="B10" s="33" t="s">
        <v>285</v>
      </c>
      <c r="C10" s="45"/>
      <c r="D10" s="42"/>
      <c r="E10" s="45"/>
      <c r="F10" s="42"/>
      <c r="G10" s="45"/>
      <c r="H10" s="42"/>
      <c r="I10" s="45"/>
      <c r="J10" s="42"/>
      <c r="K10" s="45"/>
      <c r="L10" s="42"/>
      <c r="M10" s="45"/>
      <c r="N10" s="42"/>
      <c r="O10" s="45"/>
      <c r="P10" s="42"/>
      <c r="Q10" s="45"/>
      <c r="R10" s="42"/>
    </row>
    <row r="11" spans="1:23" x14ac:dyDescent="0.35">
      <c r="A11" s="16"/>
      <c r="B11" s="34" t="s">
        <v>291</v>
      </c>
      <c r="C11" s="45">
        <v>19</v>
      </c>
      <c r="D11" s="42">
        <v>65.517241379310349</v>
      </c>
      <c r="E11" s="45">
        <v>22</v>
      </c>
      <c r="F11" s="42">
        <v>57.894736842105267</v>
      </c>
      <c r="G11" s="45">
        <v>30</v>
      </c>
      <c r="H11" s="42">
        <v>71.428571428571431</v>
      </c>
      <c r="I11" s="45">
        <v>26</v>
      </c>
      <c r="J11" s="42">
        <v>59.090909090909093</v>
      </c>
      <c r="K11" s="45">
        <v>29</v>
      </c>
      <c r="L11" s="42">
        <v>51.785714285714292</v>
      </c>
      <c r="M11" s="45">
        <v>34</v>
      </c>
      <c r="N11" s="42">
        <v>44.736842105263158</v>
      </c>
      <c r="O11" s="45">
        <v>34</v>
      </c>
      <c r="P11" s="42">
        <v>42.5</v>
      </c>
      <c r="Q11" s="45">
        <v>22</v>
      </c>
      <c r="R11" s="42">
        <v>53.658536585365859</v>
      </c>
      <c r="S11" s="45">
        <v>17</v>
      </c>
      <c r="T11" s="42">
        <v>38.636363636363633</v>
      </c>
      <c r="U11" s="45">
        <v>18</v>
      </c>
      <c r="V11" s="42">
        <v>47.4</v>
      </c>
      <c r="W11" s="125"/>
    </row>
    <row r="12" spans="1:23" x14ac:dyDescent="0.35">
      <c r="A12" s="16"/>
      <c r="B12" s="85" t="s">
        <v>288</v>
      </c>
      <c r="C12" s="45">
        <v>10</v>
      </c>
      <c r="D12" s="42">
        <v>34.482758620689658</v>
      </c>
      <c r="E12" s="45">
        <v>16</v>
      </c>
      <c r="F12" s="42">
        <v>42.105263157894733</v>
      </c>
      <c r="G12" s="45">
        <v>12</v>
      </c>
      <c r="H12" s="42">
        <v>28.571428571428569</v>
      </c>
      <c r="I12" s="45">
        <v>18</v>
      </c>
      <c r="J12" s="42">
        <v>40.909090909090914</v>
      </c>
      <c r="K12" s="45">
        <v>27</v>
      </c>
      <c r="L12" s="42">
        <v>48.214285714285715</v>
      </c>
      <c r="M12" s="45">
        <v>42</v>
      </c>
      <c r="N12" s="42">
        <v>55.26315789473685</v>
      </c>
      <c r="O12" s="45">
        <v>46</v>
      </c>
      <c r="P12" s="42">
        <v>57.499999999999993</v>
      </c>
      <c r="Q12" s="45">
        <v>19</v>
      </c>
      <c r="R12" s="42">
        <v>46.341463414634148</v>
      </c>
      <c r="S12" s="45">
        <v>27</v>
      </c>
      <c r="T12" s="42">
        <v>61.363636363636367</v>
      </c>
      <c r="U12" s="45">
        <v>20</v>
      </c>
      <c r="V12" s="42">
        <v>52.6</v>
      </c>
      <c r="W12" s="125"/>
    </row>
    <row r="13" spans="1:23" x14ac:dyDescent="0.35">
      <c r="A13" s="16"/>
      <c r="B13" s="51" t="s">
        <v>269</v>
      </c>
      <c r="C13" s="68">
        <v>29</v>
      </c>
      <c r="D13" s="69">
        <v>100</v>
      </c>
      <c r="E13" s="68">
        <v>38</v>
      </c>
      <c r="F13" s="69">
        <v>100</v>
      </c>
      <c r="G13" s="68">
        <v>42</v>
      </c>
      <c r="H13" s="69">
        <v>100</v>
      </c>
      <c r="I13" s="68">
        <v>44</v>
      </c>
      <c r="J13" s="69">
        <v>100</v>
      </c>
      <c r="K13" s="68">
        <v>56</v>
      </c>
      <c r="L13" s="69">
        <v>100</v>
      </c>
      <c r="M13" s="68">
        <v>76</v>
      </c>
      <c r="N13" s="69">
        <v>100</v>
      </c>
      <c r="O13" s="68">
        <v>80</v>
      </c>
      <c r="P13" s="69">
        <v>100</v>
      </c>
      <c r="Q13" s="68">
        <v>41</v>
      </c>
      <c r="R13" s="69">
        <v>100</v>
      </c>
      <c r="S13" s="68">
        <v>44</v>
      </c>
      <c r="T13" s="69">
        <v>100</v>
      </c>
      <c r="U13" s="68">
        <v>38</v>
      </c>
      <c r="V13" s="69">
        <v>100</v>
      </c>
      <c r="W13" s="125"/>
    </row>
    <row r="15" spans="1:23" x14ac:dyDescent="0.35">
      <c r="A15" s="16"/>
      <c r="B15" s="33" t="s">
        <v>269</v>
      </c>
      <c r="C15" s="45"/>
      <c r="D15" s="42"/>
      <c r="E15" s="45"/>
      <c r="F15" s="42"/>
      <c r="G15" s="45"/>
      <c r="H15" s="42"/>
      <c r="I15" s="45"/>
      <c r="J15" s="42"/>
      <c r="K15" s="45"/>
      <c r="L15" s="42"/>
      <c r="M15" s="45"/>
      <c r="N15" s="42"/>
      <c r="O15" s="45"/>
      <c r="P15" s="42"/>
      <c r="Q15" s="45"/>
      <c r="R15" s="42"/>
      <c r="W15" s="125"/>
    </row>
    <row r="16" spans="1:23" x14ac:dyDescent="0.35">
      <c r="A16" s="16"/>
      <c r="B16" s="34" t="s">
        <v>291</v>
      </c>
      <c r="C16" s="45">
        <v>305</v>
      </c>
      <c r="D16" s="42">
        <v>78.608247422680407</v>
      </c>
      <c r="E16" s="45">
        <v>362</v>
      </c>
      <c r="F16" s="42">
        <v>76.371308016877634</v>
      </c>
      <c r="G16" s="45">
        <v>379</v>
      </c>
      <c r="H16" s="42">
        <v>78.958333333333329</v>
      </c>
      <c r="I16" s="45">
        <v>332</v>
      </c>
      <c r="J16" s="42">
        <v>62.172284644194754</v>
      </c>
      <c r="K16" s="45">
        <v>414</v>
      </c>
      <c r="L16" s="42">
        <v>67.868852459016395</v>
      </c>
      <c r="M16" s="45">
        <v>390</v>
      </c>
      <c r="N16" s="42">
        <v>56.521739130434781</v>
      </c>
      <c r="O16" s="45">
        <v>441</v>
      </c>
      <c r="P16" s="42">
        <v>52.313167259786475</v>
      </c>
      <c r="Q16" s="45">
        <v>405</v>
      </c>
      <c r="R16" s="42">
        <v>56.406685236768809</v>
      </c>
      <c r="S16" s="45">
        <v>383</v>
      </c>
      <c r="T16" s="42">
        <v>49.675745784695202</v>
      </c>
      <c r="U16" s="45">
        <v>356</v>
      </c>
      <c r="V16" s="42">
        <v>51.2</v>
      </c>
    </row>
    <row r="17" spans="1:23" x14ac:dyDescent="0.35">
      <c r="A17" s="16"/>
      <c r="B17" s="85" t="s">
        <v>288</v>
      </c>
      <c r="C17" s="45">
        <v>83</v>
      </c>
      <c r="D17" s="42">
        <v>21.391752577319586</v>
      </c>
      <c r="E17" s="45">
        <v>112</v>
      </c>
      <c r="F17" s="42">
        <v>23.628691983122362</v>
      </c>
      <c r="G17" s="45">
        <v>101</v>
      </c>
      <c r="H17" s="42">
        <v>21.041666666666668</v>
      </c>
      <c r="I17" s="45">
        <v>202</v>
      </c>
      <c r="J17" s="42">
        <v>37.827715355805239</v>
      </c>
      <c r="K17" s="45">
        <v>196</v>
      </c>
      <c r="L17" s="42">
        <v>32.131147540983605</v>
      </c>
      <c r="M17" s="45">
        <v>300</v>
      </c>
      <c r="N17" s="42">
        <v>43.478260869565219</v>
      </c>
      <c r="O17" s="45">
        <v>402</v>
      </c>
      <c r="P17" s="42">
        <v>47.686832740213525</v>
      </c>
      <c r="Q17" s="45">
        <v>313</v>
      </c>
      <c r="R17" s="42">
        <v>43.593314763231199</v>
      </c>
      <c r="S17" s="45">
        <v>388</v>
      </c>
      <c r="T17" s="42">
        <v>50.324254215304798</v>
      </c>
      <c r="U17" s="45">
        <v>339</v>
      </c>
      <c r="V17" s="42">
        <v>48.8</v>
      </c>
      <c r="W17" s="125"/>
    </row>
    <row r="18" spans="1:23" x14ac:dyDescent="0.35">
      <c r="A18" s="16"/>
      <c r="B18" s="51" t="s">
        <v>269</v>
      </c>
      <c r="C18" s="68">
        <v>388</v>
      </c>
      <c r="D18" s="69">
        <v>100</v>
      </c>
      <c r="E18" s="68">
        <v>474</v>
      </c>
      <c r="F18" s="69">
        <v>100</v>
      </c>
      <c r="G18" s="68">
        <v>480</v>
      </c>
      <c r="H18" s="69">
        <v>100</v>
      </c>
      <c r="I18" s="68">
        <v>534</v>
      </c>
      <c r="J18" s="69">
        <v>100</v>
      </c>
      <c r="K18" s="68">
        <v>610</v>
      </c>
      <c r="L18" s="69">
        <v>100</v>
      </c>
      <c r="M18" s="68">
        <v>690</v>
      </c>
      <c r="N18" s="69">
        <v>100</v>
      </c>
      <c r="O18" s="68">
        <v>843</v>
      </c>
      <c r="P18" s="69">
        <v>100</v>
      </c>
      <c r="Q18" s="68">
        <v>718</v>
      </c>
      <c r="R18" s="69">
        <v>100</v>
      </c>
      <c r="S18" s="68">
        <v>771</v>
      </c>
      <c r="T18" s="69">
        <v>100</v>
      </c>
      <c r="U18" s="68">
        <v>695</v>
      </c>
      <c r="V18" s="69">
        <v>100</v>
      </c>
    </row>
    <row r="19" spans="1:23" x14ac:dyDescent="0.35">
      <c r="A19" s="16"/>
      <c r="B19" s="34"/>
      <c r="C19" s="45"/>
      <c r="D19" s="42"/>
      <c r="E19" s="45"/>
      <c r="F19" s="42"/>
      <c r="G19" s="45"/>
      <c r="H19" s="42"/>
      <c r="I19" s="45"/>
      <c r="J19" s="42"/>
      <c r="K19" s="45"/>
      <c r="L19" s="42"/>
      <c r="M19" s="45"/>
      <c r="N19" s="42"/>
    </row>
    <row r="20" spans="1:23" x14ac:dyDescent="0.35">
      <c r="A20" s="16"/>
      <c r="B20" s="34" t="s">
        <v>237</v>
      </c>
      <c r="C20" s="65"/>
      <c r="D20" s="65"/>
      <c r="E20" s="65"/>
      <c r="F20" s="65"/>
      <c r="G20" s="65"/>
      <c r="H20" s="65"/>
      <c r="I20" s="65"/>
      <c r="J20" s="65"/>
      <c r="K20" s="65"/>
      <c r="L20" s="65"/>
      <c r="M20" s="65"/>
      <c r="N20" s="65"/>
    </row>
    <row r="21" spans="1:23" x14ac:dyDescent="0.35">
      <c r="A21" s="16"/>
      <c r="B21" s="34" t="s">
        <v>289</v>
      </c>
      <c r="C21" s="16"/>
      <c r="D21" s="16"/>
      <c r="E21" s="16"/>
      <c r="F21" s="16"/>
      <c r="G21" s="16"/>
      <c r="H21" s="16"/>
      <c r="I21" s="16"/>
      <c r="J21" s="16"/>
      <c r="K21" s="16"/>
      <c r="L21" s="16"/>
      <c r="M21" s="16"/>
      <c r="N21" s="16"/>
    </row>
    <row r="22" spans="1:23" x14ac:dyDescent="0.35">
      <c r="A22" s="16"/>
      <c r="C22" s="16"/>
      <c r="D22" s="16"/>
      <c r="E22" s="16"/>
      <c r="F22" s="16"/>
      <c r="G22" s="16"/>
      <c r="H22" s="16"/>
      <c r="I22" s="16"/>
      <c r="J22" s="16"/>
      <c r="K22" s="16"/>
      <c r="L22" s="16"/>
      <c r="M22" s="16"/>
      <c r="N22" s="16"/>
    </row>
    <row r="23" spans="1:23" x14ac:dyDescent="0.35">
      <c r="A23" s="16"/>
      <c r="B23" s="16"/>
      <c r="C23" s="16"/>
      <c r="D23" s="16"/>
      <c r="E23" s="16"/>
      <c r="F23" s="16"/>
      <c r="G23" s="16"/>
      <c r="H23" s="16"/>
      <c r="I23" s="16"/>
      <c r="J23" s="16"/>
      <c r="K23" s="16"/>
      <c r="L23" s="16"/>
      <c r="M23" s="16"/>
      <c r="N23" s="16"/>
    </row>
    <row r="24" spans="1:23" x14ac:dyDescent="0.35">
      <c r="A24" s="16"/>
      <c r="B24" s="16"/>
      <c r="C24" s="16"/>
      <c r="D24" s="16"/>
      <c r="E24" s="16"/>
      <c r="F24" s="16"/>
      <c r="G24" s="16"/>
      <c r="H24" s="16"/>
      <c r="I24" s="16"/>
      <c r="J24" s="16"/>
      <c r="K24" s="16"/>
      <c r="L24" s="16"/>
      <c r="M24" s="16"/>
      <c r="N24" s="16"/>
      <c r="O24" s="16"/>
      <c r="P24" s="16"/>
    </row>
    <row r="25" spans="1:23" x14ac:dyDescent="0.35">
      <c r="A25" s="16"/>
      <c r="B25" s="16"/>
      <c r="C25" s="16"/>
      <c r="D25" s="16"/>
      <c r="E25" s="16"/>
      <c r="F25" s="16"/>
      <c r="G25" s="16"/>
      <c r="H25" s="16"/>
      <c r="I25" s="16"/>
      <c r="J25" s="16"/>
      <c r="K25" s="16"/>
      <c r="L25" s="16"/>
      <c r="M25" s="16"/>
      <c r="N25" s="16"/>
      <c r="O25" s="16"/>
      <c r="P25" s="16"/>
    </row>
    <row r="26" spans="1:23" x14ac:dyDescent="0.35">
      <c r="A26" s="16"/>
      <c r="B26" s="16"/>
      <c r="C26" s="16"/>
      <c r="D26" s="16"/>
      <c r="E26" s="16"/>
      <c r="F26" s="16"/>
      <c r="G26" s="16"/>
      <c r="H26" s="16"/>
      <c r="I26" s="16"/>
      <c r="J26" s="16"/>
      <c r="K26" s="16"/>
      <c r="L26" s="16"/>
      <c r="M26" s="16"/>
      <c r="N26" s="16"/>
      <c r="O26" s="16"/>
      <c r="P26" s="16"/>
    </row>
    <row r="27" spans="1:23" x14ac:dyDescent="0.35">
      <c r="A27" s="16"/>
      <c r="B27" s="16"/>
      <c r="C27" s="16"/>
      <c r="D27" s="16"/>
      <c r="E27" s="16"/>
      <c r="F27" s="16"/>
      <c r="G27" s="16"/>
      <c r="H27" s="16"/>
      <c r="I27" s="16"/>
      <c r="J27" s="16"/>
      <c r="K27" s="16"/>
      <c r="L27" s="16"/>
      <c r="M27" s="16"/>
      <c r="N27" s="16"/>
      <c r="O27" s="16"/>
      <c r="P27" s="16"/>
    </row>
    <row r="28" spans="1:23" x14ac:dyDescent="0.35">
      <c r="A28" s="16"/>
      <c r="B28" s="16"/>
      <c r="C28" s="16"/>
      <c r="D28" s="16"/>
      <c r="E28" s="16"/>
      <c r="F28" s="16"/>
      <c r="G28" s="16"/>
      <c r="H28" s="16"/>
      <c r="I28" s="16"/>
      <c r="J28" s="16"/>
      <c r="K28" s="16"/>
      <c r="L28" s="16"/>
      <c r="M28" s="16"/>
      <c r="N28" s="16"/>
      <c r="O28" s="16"/>
      <c r="P28" s="16"/>
    </row>
    <row r="29" spans="1:23" x14ac:dyDescent="0.35">
      <c r="A29" s="16"/>
      <c r="B29" s="16"/>
      <c r="C29" s="16"/>
      <c r="D29" s="16"/>
      <c r="E29" s="16"/>
      <c r="F29" s="16"/>
      <c r="G29" s="16"/>
      <c r="H29" s="16"/>
      <c r="I29" s="16"/>
      <c r="J29" s="16"/>
      <c r="K29" s="16"/>
      <c r="L29" s="16"/>
      <c r="M29" s="16"/>
      <c r="N29" s="16"/>
      <c r="O29" s="16"/>
      <c r="P29" s="16"/>
    </row>
    <row r="30" spans="1:23" x14ac:dyDescent="0.35">
      <c r="A30" s="16"/>
      <c r="B30" s="16"/>
      <c r="C30" s="16"/>
      <c r="D30" s="16"/>
      <c r="E30" s="16"/>
      <c r="F30" s="16"/>
      <c r="G30" s="16"/>
      <c r="H30" s="16"/>
      <c r="I30" s="16"/>
      <c r="J30" s="16"/>
      <c r="K30" s="16"/>
      <c r="L30" s="16"/>
      <c r="M30" s="16"/>
      <c r="N30" s="16"/>
      <c r="O30" s="16"/>
      <c r="P30" s="16"/>
    </row>
    <row r="31" spans="1:23" x14ac:dyDescent="0.35">
      <c r="A31" s="16"/>
      <c r="B31" s="16"/>
      <c r="C31" s="16"/>
      <c r="D31" s="16"/>
      <c r="E31" s="16"/>
      <c r="F31" s="16"/>
      <c r="G31" s="16"/>
      <c r="H31" s="16"/>
      <c r="I31" s="16"/>
      <c r="J31" s="16"/>
      <c r="K31" s="16"/>
      <c r="L31" s="16"/>
      <c r="M31" s="16"/>
      <c r="N31" s="16"/>
      <c r="O31" s="16"/>
      <c r="P31" s="16"/>
    </row>
    <row r="32" spans="1:23" x14ac:dyDescent="0.35">
      <c r="A32" s="16"/>
      <c r="B32" s="16"/>
      <c r="C32" s="16"/>
      <c r="D32" s="16"/>
      <c r="E32" s="16"/>
      <c r="F32" s="16"/>
      <c r="G32" s="16"/>
      <c r="H32" s="16"/>
      <c r="I32" s="16"/>
      <c r="J32" s="16"/>
      <c r="K32" s="16"/>
      <c r="L32" s="16"/>
      <c r="M32" s="16"/>
      <c r="N32" s="16"/>
      <c r="O32" s="16"/>
      <c r="P32" s="16"/>
    </row>
    <row r="33" spans="1:16" x14ac:dyDescent="0.35">
      <c r="A33" s="16"/>
      <c r="B33" s="34"/>
      <c r="C33" s="58"/>
      <c r="D33" s="55"/>
      <c r="E33" s="58"/>
      <c r="F33" s="55"/>
      <c r="G33" s="58"/>
      <c r="H33" s="55"/>
      <c r="I33" s="58"/>
      <c r="J33" s="55"/>
      <c r="K33" s="58"/>
      <c r="L33" s="55"/>
      <c r="M33" s="58"/>
      <c r="N33" s="55"/>
      <c r="O33" s="58"/>
      <c r="P33" s="55"/>
    </row>
    <row r="34" spans="1:16" x14ac:dyDescent="0.35">
      <c r="A34" s="16"/>
      <c r="B34" s="34"/>
      <c r="C34" s="45"/>
      <c r="D34" s="42"/>
      <c r="E34" s="45"/>
      <c r="F34" s="42"/>
      <c r="G34" s="45"/>
      <c r="H34" s="42"/>
      <c r="I34" s="45"/>
      <c r="J34" s="42"/>
      <c r="K34" s="45"/>
      <c r="L34" s="42"/>
      <c r="M34" s="45"/>
      <c r="N34" s="42"/>
      <c r="O34" s="45"/>
      <c r="P34" s="42"/>
    </row>
    <row r="35" spans="1:16" x14ac:dyDescent="0.35">
      <c r="A35" s="16"/>
      <c r="B35" s="34"/>
      <c r="C35" s="58"/>
      <c r="D35" s="55"/>
      <c r="E35" s="58"/>
      <c r="F35" s="55"/>
      <c r="G35" s="58"/>
      <c r="H35" s="55"/>
      <c r="I35" s="58"/>
      <c r="J35" s="55"/>
      <c r="K35" s="58"/>
      <c r="L35" s="55"/>
      <c r="M35" s="58"/>
      <c r="N35" s="55"/>
      <c r="O35" s="58"/>
      <c r="P35" s="55"/>
    </row>
    <row r="36" spans="1:16" x14ac:dyDescent="0.35">
      <c r="A36" s="16"/>
      <c r="B36" s="34"/>
      <c r="C36" s="45"/>
      <c r="D36" s="42"/>
      <c r="E36" s="45"/>
      <c r="F36" s="42"/>
      <c r="G36" s="45"/>
      <c r="H36" s="42"/>
      <c r="I36" s="45"/>
      <c r="J36" s="42"/>
      <c r="K36" s="45"/>
      <c r="L36" s="42"/>
      <c r="M36" s="45"/>
      <c r="N36" s="42"/>
      <c r="O36" s="45"/>
      <c r="P36" s="42"/>
    </row>
    <row r="37" spans="1:16" x14ac:dyDescent="0.35">
      <c r="A37" s="16"/>
      <c r="B37" s="51"/>
      <c r="C37" s="40"/>
      <c r="D37" s="64"/>
      <c r="E37" s="40"/>
      <c r="F37" s="64"/>
      <c r="G37" s="40"/>
      <c r="H37" s="64"/>
      <c r="I37" s="40"/>
      <c r="J37" s="64"/>
      <c r="K37" s="40"/>
      <c r="L37" s="64"/>
      <c r="M37" s="40"/>
      <c r="N37" s="64"/>
      <c r="O37" s="40"/>
      <c r="P37" s="64"/>
    </row>
    <row r="38" spans="1:16" x14ac:dyDescent="0.35">
      <c r="A38" s="16"/>
      <c r="B38" s="61"/>
      <c r="C38" s="62"/>
      <c r="D38" s="62"/>
      <c r="E38" s="62"/>
      <c r="F38" s="62"/>
      <c r="G38" s="62"/>
      <c r="H38" s="62"/>
      <c r="I38" s="62"/>
      <c r="J38" s="62"/>
      <c r="K38" s="62"/>
      <c r="L38" s="62"/>
      <c r="M38" s="62"/>
      <c r="N38" s="62"/>
      <c r="O38" s="62"/>
      <c r="P38" s="62"/>
    </row>
    <row r="39" spans="1:16" x14ac:dyDescent="0.35">
      <c r="A39" s="16"/>
      <c r="B39" s="51"/>
      <c r="C39" s="65"/>
      <c r="D39" s="65"/>
      <c r="E39" s="65"/>
      <c r="F39" s="65"/>
      <c r="G39" s="65"/>
      <c r="H39" s="65"/>
      <c r="I39" s="65"/>
      <c r="J39" s="65"/>
      <c r="K39" s="65"/>
      <c r="L39" s="65"/>
      <c r="M39" s="65"/>
      <c r="N39" s="65"/>
      <c r="O39" s="65"/>
      <c r="P39" s="65"/>
    </row>
    <row r="40" spans="1:16" x14ac:dyDescent="0.35">
      <c r="A40" s="16"/>
      <c r="B40" s="34"/>
      <c r="C40" s="40"/>
      <c r="D40" s="65"/>
      <c r="E40" s="65"/>
      <c r="F40" s="65"/>
      <c r="G40" s="65"/>
      <c r="H40" s="65"/>
      <c r="I40" s="65"/>
      <c r="J40" s="65"/>
      <c r="K40" s="65"/>
      <c r="L40" s="65"/>
      <c r="M40" s="65"/>
      <c r="N40" s="65"/>
      <c r="O40" s="65"/>
      <c r="P40" s="65"/>
    </row>
    <row r="41" spans="1:16" x14ac:dyDescent="0.35">
      <c r="A41" s="16"/>
      <c r="B41" s="34"/>
      <c r="C41" s="65"/>
      <c r="D41" s="65"/>
      <c r="E41" s="65"/>
      <c r="F41" s="65"/>
      <c r="G41" s="65"/>
      <c r="H41" s="65"/>
      <c r="I41" s="65"/>
      <c r="J41" s="65"/>
      <c r="K41" s="65"/>
      <c r="L41" s="65"/>
      <c r="M41" s="65"/>
      <c r="N41" s="65"/>
      <c r="O41" s="65"/>
      <c r="P41" s="65"/>
    </row>
    <row r="42" spans="1:16" x14ac:dyDescent="0.35">
      <c r="A42" s="16"/>
      <c r="B42" s="34"/>
      <c r="C42" s="65"/>
      <c r="D42" s="65"/>
      <c r="E42" s="65"/>
      <c r="F42" s="65"/>
      <c r="G42" s="65"/>
      <c r="H42" s="65"/>
      <c r="I42" s="65"/>
      <c r="J42" s="65"/>
      <c r="K42" s="65"/>
      <c r="L42" s="65"/>
      <c r="M42" s="65"/>
      <c r="N42" s="65"/>
      <c r="O42" s="65"/>
      <c r="P42" s="65"/>
    </row>
    <row r="43" spans="1:16" x14ac:dyDescent="0.35">
      <c r="A43" s="16"/>
      <c r="B43" s="34"/>
      <c r="C43" s="65"/>
      <c r="D43" s="65"/>
      <c r="E43" s="65"/>
      <c r="F43" s="65"/>
      <c r="G43" s="65"/>
      <c r="H43" s="65"/>
      <c r="I43" s="65"/>
      <c r="J43" s="65"/>
      <c r="K43" s="65"/>
      <c r="L43" s="65"/>
      <c r="M43" s="65"/>
      <c r="N43" s="65"/>
      <c r="O43" s="65"/>
      <c r="P43" s="65"/>
    </row>
    <row r="44" spans="1:16" x14ac:dyDescent="0.35">
      <c r="A44" s="16"/>
      <c r="B44" s="34"/>
      <c r="C44" s="65"/>
      <c r="D44" s="65"/>
      <c r="E44" s="65"/>
      <c r="F44" s="65"/>
      <c r="G44" s="65"/>
      <c r="H44" s="65"/>
      <c r="I44" s="65"/>
      <c r="J44" s="65"/>
      <c r="K44" s="65"/>
      <c r="L44" s="65"/>
      <c r="M44" s="65"/>
      <c r="N44" s="65"/>
      <c r="O44" s="65"/>
      <c r="P44" s="65"/>
    </row>
    <row r="45" spans="1:16" x14ac:dyDescent="0.35">
      <c r="A45" s="16"/>
      <c r="B45" s="65"/>
      <c r="C45" s="65"/>
      <c r="D45" s="65"/>
      <c r="E45" s="65"/>
      <c r="F45" s="65"/>
      <c r="G45" s="65"/>
      <c r="H45" s="65"/>
      <c r="I45" s="65"/>
      <c r="J45" s="65"/>
      <c r="K45" s="65"/>
      <c r="L45" s="65"/>
      <c r="M45" s="65"/>
      <c r="N45" s="65"/>
      <c r="O45" s="65"/>
      <c r="P45" s="65"/>
    </row>
    <row r="46" spans="1:16" x14ac:dyDescent="0.35">
      <c r="A46" s="16"/>
      <c r="B46" s="65"/>
      <c r="C46" s="65"/>
      <c r="D46" s="65"/>
      <c r="E46" s="65"/>
      <c r="F46" s="65"/>
      <c r="G46" s="65"/>
      <c r="H46" s="65"/>
      <c r="I46" s="65"/>
      <c r="J46" s="65"/>
      <c r="K46" s="65"/>
      <c r="L46" s="65"/>
      <c r="M46" s="65"/>
      <c r="N46" s="65"/>
      <c r="O46" s="65"/>
      <c r="P46" s="65"/>
    </row>
    <row r="47" spans="1:16" x14ac:dyDescent="0.35">
      <c r="A47" s="16"/>
      <c r="B47" s="16"/>
      <c r="C47" s="16"/>
      <c r="D47" s="16"/>
      <c r="E47" s="16"/>
      <c r="F47" s="16"/>
      <c r="G47" s="16"/>
      <c r="H47" s="16"/>
      <c r="I47" s="16"/>
      <c r="J47" s="16"/>
      <c r="K47" s="16"/>
      <c r="L47" s="16"/>
      <c r="M47" s="16"/>
      <c r="N47" s="16"/>
      <c r="O47" s="16"/>
      <c r="P47" s="16"/>
    </row>
    <row r="48" spans="1:16" x14ac:dyDescent="0.35">
      <c r="A48" s="16"/>
      <c r="B48" s="16"/>
      <c r="C48" s="16"/>
      <c r="D48" s="16"/>
      <c r="E48" s="16"/>
      <c r="F48" s="16"/>
      <c r="G48" s="16"/>
      <c r="H48" s="16"/>
      <c r="I48" s="16"/>
      <c r="J48" s="16"/>
      <c r="K48" s="16"/>
      <c r="L48" s="16"/>
      <c r="M48" s="16"/>
      <c r="N48" s="16"/>
      <c r="O48" s="16"/>
      <c r="P48" s="16"/>
    </row>
  </sheetData>
  <mergeCells count="10">
    <mergeCell ref="U3:V3"/>
    <mergeCell ref="I3:J3"/>
    <mergeCell ref="C3:D3"/>
    <mergeCell ref="E3:F3"/>
    <mergeCell ref="G3:H3"/>
    <mergeCell ref="K3:L3"/>
    <mergeCell ref="M3:N3"/>
    <mergeCell ref="O3:P3"/>
    <mergeCell ref="Q3:R3"/>
    <mergeCell ref="S3:T3"/>
  </mergeCells>
  <pageMargins left="0.51181102362204722" right="0.70866141732283472" top="0.55118110236220474" bottom="0.74803149606299213" header="0.31496062992125984" footer="0.31496062992125984"/>
  <pageSetup paperSize="121" scale="73" orientation="landscape" r:id="rId1"/>
  <headerFooter>
    <oddHeader>&amp;C&amp;"Arial Black"&amp;11&amp;KFF0000OFFICIAL&amp;1#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58"/>
  <sheetViews>
    <sheetView defaultGridColor="0" colorId="9"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4.73046875" customWidth="1"/>
    <col min="3" max="22" width="9.86328125" customWidth="1"/>
  </cols>
  <sheetData>
    <row r="1" spans="1:22" ht="55.5" customHeight="1" x14ac:dyDescent="0.35">
      <c r="B1" s="25" t="s">
        <v>210</v>
      </c>
      <c r="C1" s="16"/>
      <c r="D1" s="16"/>
      <c r="E1" s="16"/>
      <c r="F1" s="16"/>
      <c r="G1" s="16"/>
      <c r="H1" s="16"/>
      <c r="I1" s="16"/>
      <c r="J1" s="16"/>
      <c r="K1" s="16"/>
      <c r="L1" s="16"/>
      <c r="M1" s="16"/>
      <c r="N1" s="16"/>
      <c r="O1" s="16"/>
      <c r="P1" s="16"/>
      <c r="Q1" s="16"/>
      <c r="R1" s="16"/>
      <c r="S1" s="16"/>
      <c r="T1" s="16"/>
      <c r="U1" s="16"/>
      <c r="V1" s="16"/>
    </row>
    <row r="2" spans="1:22" ht="15" x14ac:dyDescent="0.35">
      <c r="A2" s="16"/>
      <c r="B2" s="32" t="s">
        <v>292</v>
      </c>
      <c r="C2" s="16"/>
      <c r="D2" s="16"/>
      <c r="E2" s="16"/>
      <c r="F2" s="16"/>
      <c r="G2" s="16"/>
      <c r="H2" s="16"/>
      <c r="I2" s="16"/>
      <c r="J2" s="16"/>
      <c r="K2" s="16"/>
      <c r="L2" s="16"/>
      <c r="M2" s="16"/>
      <c r="N2" s="16"/>
      <c r="O2" s="16"/>
      <c r="P2" s="16"/>
      <c r="Q2" s="16"/>
      <c r="R2" s="16"/>
      <c r="S2" s="16"/>
      <c r="T2" s="16"/>
      <c r="U2" s="16"/>
      <c r="V2" s="16"/>
    </row>
    <row r="3" spans="1:22" ht="15" x14ac:dyDescent="0.35">
      <c r="A3" s="38"/>
      <c r="B3" s="48"/>
      <c r="C3" s="230">
        <v>41455</v>
      </c>
      <c r="D3" s="230"/>
      <c r="E3" s="230">
        <v>41820</v>
      </c>
      <c r="F3" s="230"/>
      <c r="G3" s="230" t="s">
        <v>213</v>
      </c>
      <c r="H3" s="230"/>
      <c r="I3" s="230">
        <v>42551</v>
      </c>
      <c r="J3" s="230"/>
      <c r="K3" s="230">
        <v>42916</v>
      </c>
      <c r="L3" s="230"/>
      <c r="M3" s="230">
        <v>43281</v>
      </c>
      <c r="N3" s="230"/>
      <c r="O3" s="230">
        <v>43646</v>
      </c>
      <c r="P3" s="230"/>
      <c r="Q3" s="230">
        <v>44012</v>
      </c>
      <c r="R3" s="230"/>
      <c r="S3" s="230">
        <v>44377</v>
      </c>
      <c r="T3" s="230"/>
      <c r="U3" s="230">
        <v>44377</v>
      </c>
      <c r="V3" s="230"/>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5" x14ac:dyDescent="0.35">
      <c r="A5" s="15"/>
      <c r="B5" s="33" t="s">
        <v>278</v>
      </c>
      <c r="C5" s="40"/>
      <c r="D5" s="40"/>
      <c r="E5" s="40"/>
      <c r="F5" s="40"/>
      <c r="G5" s="40"/>
      <c r="H5" s="40"/>
      <c r="I5" s="40"/>
      <c r="J5" s="40"/>
      <c r="K5" s="40"/>
      <c r="L5" s="40"/>
      <c r="M5" s="40"/>
      <c r="N5" s="40"/>
      <c r="O5" s="40"/>
      <c r="P5" s="40"/>
      <c r="Q5" s="40"/>
      <c r="R5" s="40"/>
    </row>
    <row r="6" spans="1:22" ht="12.75" customHeight="1" x14ac:dyDescent="0.35">
      <c r="A6" s="15"/>
      <c r="B6" s="34" t="s">
        <v>188</v>
      </c>
      <c r="C6" s="58">
        <v>437</v>
      </c>
      <c r="D6" s="42">
        <v>10.661136862649427</v>
      </c>
      <c r="E6" s="58">
        <v>424</v>
      </c>
      <c r="F6" s="42">
        <v>9.0987124463519322</v>
      </c>
      <c r="G6" s="58">
        <v>410</v>
      </c>
      <c r="H6" s="42">
        <v>9.125306031604719</v>
      </c>
      <c r="I6" s="58">
        <v>422</v>
      </c>
      <c r="J6" s="42">
        <v>9.6633844744675983</v>
      </c>
      <c r="K6" s="58">
        <v>452</v>
      </c>
      <c r="L6" s="42">
        <v>9.783549783549784</v>
      </c>
      <c r="M6" s="58">
        <v>457</v>
      </c>
      <c r="N6" s="42">
        <v>9.8682789894191316</v>
      </c>
      <c r="O6" s="58">
        <v>487</v>
      </c>
      <c r="P6" s="42">
        <v>10.099543757776857</v>
      </c>
      <c r="Q6" s="58">
        <v>485</v>
      </c>
      <c r="R6" s="42">
        <v>10.930809105251296</v>
      </c>
      <c r="S6" s="58">
        <v>470</v>
      </c>
      <c r="T6" s="42">
        <v>12.132163138874548</v>
      </c>
      <c r="U6" s="58">
        <v>471</v>
      </c>
      <c r="V6" s="42">
        <v>12.953795379537954</v>
      </c>
    </row>
    <row r="7" spans="1:22" x14ac:dyDescent="0.35">
      <c r="A7" s="6"/>
      <c r="B7" s="34" t="s">
        <v>190</v>
      </c>
      <c r="C7" s="58">
        <v>576</v>
      </c>
      <c r="D7" s="42">
        <v>14.05220785557453</v>
      </c>
      <c r="E7" s="58">
        <v>688</v>
      </c>
      <c r="F7" s="42">
        <v>14.763948497854077</v>
      </c>
      <c r="G7" s="58">
        <v>748</v>
      </c>
      <c r="H7" s="42">
        <v>16.648119296683731</v>
      </c>
      <c r="I7" s="58">
        <v>728</v>
      </c>
      <c r="J7" s="42">
        <v>16.670483169223722</v>
      </c>
      <c r="K7" s="58">
        <v>845</v>
      </c>
      <c r="L7" s="42">
        <v>18.29004329004329</v>
      </c>
      <c r="M7" s="58">
        <v>862</v>
      </c>
      <c r="N7" s="42">
        <v>18.613690347657094</v>
      </c>
      <c r="O7" s="58">
        <v>915</v>
      </c>
      <c r="P7" s="42">
        <v>18.975528826213189</v>
      </c>
      <c r="Q7" s="58">
        <v>824</v>
      </c>
      <c r="R7" s="42">
        <v>18.571106603560963</v>
      </c>
      <c r="S7" s="58">
        <v>671</v>
      </c>
      <c r="T7" s="42">
        <v>17.320598864223026</v>
      </c>
      <c r="U7" s="58">
        <v>632</v>
      </c>
      <c r="V7" s="42">
        <v>17.381738173817382</v>
      </c>
    </row>
    <row r="8" spans="1:22" x14ac:dyDescent="0.35">
      <c r="A8" s="6"/>
      <c r="B8" s="34" t="s">
        <v>293</v>
      </c>
      <c r="C8" s="58">
        <v>646</v>
      </c>
      <c r="D8" s="63">
        <v>15.759941449133935</v>
      </c>
      <c r="E8" s="58">
        <v>696</v>
      </c>
      <c r="F8" s="63">
        <v>14.935622317596566</v>
      </c>
      <c r="G8" s="58">
        <v>709</v>
      </c>
      <c r="H8" s="63">
        <v>15.780102381482306</v>
      </c>
      <c r="I8" s="58">
        <v>741</v>
      </c>
      <c r="J8" s="63">
        <v>16.968170368674148</v>
      </c>
      <c r="K8" s="58">
        <v>803</v>
      </c>
      <c r="L8" s="63">
        <v>17.38095238095238</v>
      </c>
      <c r="M8" s="58">
        <v>826</v>
      </c>
      <c r="N8" s="63">
        <v>17.836320449147053</v>
      </c>
      <c r="O8" s="58">
        <v>894</v>
      </c>
      <c r="P8" s="42">
        <v>18.540024885939445</v>
      </c>
      <c r="Q8" s="58">
        <v>890</v>
      </c>
      <c r="R8" s="42">
        <v>20.058598151904437</v>
      </c>
      <c r="S8" s="58">
        <v>830</v>
      </c>
      <c r="T8" s="42">
        <v>21.424883840991225</v>
      </c>
      <c r="U8" s="58">
        <v>842</v>
      </c>
      <c r="V8" s="42">
        <v>23.157315731573156</v>
      </c>
    </row>
    <row r="9" spans="1:22" x14ac:dyDescent="0.35">
      <c r="A9" s="16"/>
      <c r="B9" s="34" t="s">
        <v>294</v>
      </c>
      <c r="C9" s="58">
        <v>331</v>
      </c>
      <c r="D9" s="42">
        <v>8.0751402781166135</v>
      </c>
      <c r="E9" s="58">
        <v>417</v>
      </c>
      <c r="F9" s="42">
        <v>8.9484978540772531</v>
      </c>
      <c r="G9" s="58">
        <v>419</v>
      </c>
      <c r="H9" s="42">
        <v>9.3256176274204314</v>
      </c>
      <c r="I9" s="58">
        <v>376</v>
      </c>
      <c r="J9" s="42">
        <v>8.6100297687199454</v>
      </c>
      <c r="K9" s="58">
        <v>361</v>
      </c>
      <c r="L9" s="42">
        <v>7.8138528138528143</v>
      </c>
      <c r="M9" s="58">
        <v>369</v>
      </c>
      <c r="N9" s="42">
        <v>7.9680414597279201</v>
      </c>
      <c r="O9" s="58">
        <v>383</v>
      </c>
      <c r="P9" s="42">
        <v>7.9427623392783069</v>
      </c>
      <c r="Q9" s="58">
        <v>323</v>
      </c>
      <c r="R9" s="42">
        <v>7.2796934865900385</v>
      </c>
      <c r="S9" s="58">
        <v>250</v>
      </c>
      <c r="T9" s="42">
        <v>6.4532782653588026</v>
      </c>
      <c r="U9" s="58">
        <v>188</v>
      </c>
      <c r="V9" s="42">
        <v>5.1705170517051702</v>
      </c>
    </row>
    <row r="10" spans="1:22" x14ac:dyDescent="0.35">
      <c r="A10" s="16"/>
      <c r="B10" s="34" t="s">
        <v>196</v>
      </c>
      <c r="C10" s="58">
        <v>453</v>
      </c>
      <c r="D10" s="42">
        <v>11.051475969748719</v>
      </c>
      <c r="E10" s="58">
        <v>493</v>
      </c>
      <c r="F10" s="42">
        <v>10.579399141630901</v>
      </c>
      <c r="G10" s="58">
        <v>483</v>
      </c>
      <c r="H10" s="42">
        <v>10.750055642109949</v>
      </c>
      <c r="I10" s="58">
        <v>486</v>
      </c>
      <c r="J10" s="42">
        <v>11.128921456377375</v>
      </c>
      <c r="K10" s="58">
        <v>511</v>
      </c>
      <c r="L10" s="42">
        <v>11.060606060606061</v>
      </c>
      <c r="M10" s="58">
        <v>519</v>
      </c>
      <c r="N10" s="42">
        <v>11.207082703519758</v>
      </c>
      <c r="O10" s="58">
        <v>513</v>
      </c>
      <c r="P10" s="42">
        <v>10.638739112401494</v>
      </c>
      <c r="Q10" s="58">
        <v>504</v>
      </c>
      <c r="R10" s="42">
        <v>11.359026369168356</v>
      </c>
      <c r="S10" s="58">
        <v>445</v>
      </c>
      <c r="T10" s="42">
        <v>11.486835312338668</v>
      </c>
      <c r="U10" s="58">
        <v>354</v>
      </c>
      <c r="V10" s="42">
        <v>9.7359735973597363</v>
      </c>
    </row>
    <row r="11" spans="1:22" x14ac:dyDescent="0.35">
      <c r="A11" s="16"/>
      <c r="B11" s="34" t="s">
        <v>295</v>
      </c>
      <c r="C11" s="58">
        <v>94</v>
      </c>
      <c r="D11" s="55">
        <v>2.2932422542083435</v>
      </c>
      <c r="E11" s="58">
        <v>119</v>
      </c>
      <c r="F11" s="55">
        <v>2.5536480686695278</v>
      </c>
      <c r="G11" s="58">
        <v>122</v>
      </c>
      <c r="H11" s="55">
        <v>2.7153349655018917</v>
      </c>
      <c r="I11" s="58">
        <v>123</v>
      </c>
      <c r="J11" s="55">
        <v>2.8165788871078545</v>
      </c>
      <c r="K11" s="58">
        <v>118</v>
      </c>
      <c r="L11" s="55">
        <v>2.554112554112554</v>
      </c>
      <c r="M11" s="58">
        <v>119</v>
      </c>
      <c r="N11" s="55">
        <v>2.5696393867415246</v>
      </c>
      <c r="O11" s="58">
        <v>118</v>
      </c>
      <c r="P11" s="42">
        <v>2.4471173786810452</v>
      </c>
      <c r="Q11" s="58">
        <v>100</v>
      </c>
      <c r="R11" s="42">
        <v>2.2537750732476898</v>
      </c>
      <c r="S11" s="58">
        <v>63</v>
      </c>
      <c r="T11" s="42">
        <v>1.626226122870418</v>
      </c>
      <c r="U11" s="58">
        <v>65</v>
      </c>
      <c r="V11" s="42">
        <v>1.7876787678767876</v>
      </c>
    </row>
    <row r="12" spans="1:22" x14ac:dyDescent="0.35">
      <c r="A12" s="16"/>
      <c r="B12" s="37" t="s">
        <v>296</v>
      </c>
      <c r="C12" s="58">
        <v>299</v>
      </c>
      <c r="D12" s="42">
        <v>7.2944620639180284</v>
      </c>
      <c r="E12" s="58">
        <v>371</v>
      </c>
      <c r="F12" s="42">
        <v>7.9613733905579398</v>
      </c>
      <c r="G12" s="58">
        <v>331</v>
      </c>
      <c r="H12" s="42">
        <v>7.3670153572223462</v>
      </c>
      <c r="I12" s="58">
        <v>313</v>
      </c>
      <c r="J12" s="42">
        <v>7.1673918021525074</v>
      </c>
      <c r="K12" s="58">
        <v>353</v>
      </c>
      <c r="L12" s="42">
        <v>7.6406926406926408</v>
      </c>
      <c r="M12" s="58">
        <v>383</v>
      </c>
      <c r="N12" s="42">
        <v>8.2703519758151582</v>
      </c>
      <c r="O12" s="58">
        <v>422</v>
      </c>
      <c r="P12" s="42">
        <v>8.7515553712152645</v>
      </c>
      <c r="Q12" s="58">
        <v>360</v>
      </c>
      <c r="R12" s="42">
        <v>8.1135902636916839</v>
      </c>
      <c r="S12" s="58">
        <v>313</v>
      </c>
      <c r="T12" s="42">
        <v>8.0795043882292212</v>
      </c>
      <c r="U12" s="58">
        <v>287</v>
      </c>
      <c r="V12" s="42">
        <v>7.8932893289328936</v>
      </c>
    </row>
    <row r="13" spans="1:22" x14ac:dyDescent="0.35">
      <c r="A13" s="16"/>
      <c r="B13" s="34" t="s">
        <v>297</v>
      </c>
      <c r="C13" s="58">
        <v>709</v>
      </c>
      <c r="D13" s="42">
        <v>17.296901683337399</v>
      </c>
      <c r="E13" s="58">
        <v>798</v>
      </c>
      <c r="F13" s="42">
        <v>17.124463519313306</v>
      </c>
      <c r="G13" s="58">
        <v>631</v>
      </c>
      <c r="H13" s="42">
        <v>14.044068551079457</v>
      </c>
      <c r="I13" s="58">
        <v>491</v>
      </c>
      <c r="J13" s="42">
        <v>11.243416533089077</v>
      </c>
      <c r="K13" s="58">
        <v>432</v>
      </c>
      <c r="L13" s="42">
        <v>9.3506493506493502</v>
      </c>
      <c r="M13" s="58">
        <v>323</v>
      </c>
      <c r="N13" s="42">
        <v>6.974735478298423</v>
      </c>
      <c r="O13" s="58">
        <v>297</v>
      </c>
      <c r="P13" s="42">
        <v>6.1592700124429696</v>
      </c>
      <c r="Q13" s="58">
        <v>257</v>
      </c>
      <c r="R13" s="42">
        <v>5.7922019382465626</v>
      </c>
      <c r="S13" s="58">
        <v>212</v>
      </c>
      <c r="T13" s="42">
        <v>5.4723799690242645</v>
      </c>
      <c r="U13" s="58">
        <v>193</v>
      </c>
      <c r="V13" s="42">
        <v>5.3080308030803085</v>
      </c>
    </row>
    <row r="14" spans="1:22" x14ac:dyDescent="0.35">
      <c r="A14" s="16"/>
      <c r="B14" s="34" t="s">
        <v>298</v>
      </c>
      <c r="C14" s="58">
        <v>401</v>
      </c>
      <c r="D14" s="42">
        <v>9.7828738716760189</v>
      </c>
      <c r="E14" s="58">
        <v>466</v>
      </c>
      <c r="F14" s="42">
        <v>10</v>
      </c>
      <c r="G14" s="58">
        <v>480</v>
      </c>
      <c r="H14" s="42">
        <v>10.683285110171377</v>
      </c>
      <c r="I14" s="58">
        <v>532</v>
      </c>
      <c r="J14" s="42">
        <v>12.182276162125028</v>
      </c>
      <c r="K14" s="58">
        <v>561</v>
      </c>
      <c r="L14" s="42">
        <v>12.142857142857142</v>
      </c>
      <c r="M14" s="58">
        <v>549</v>
      </c>
      <c r="N14" s="42">
        <v>11.854890952278126</v>
      </c>
      <c r="O14" s="58">
        <v>587</v>
      </c>
      <c r="P14" s="42">
        <v>12.173372044794691</v>
      </c>
      <c r="Q14" s="58">
        <v>555</v>
      </c>
      <c r="R14" s="42">
        <v>12.508451656524681</v>
      </c>
      <c r="S14" s="58">
        <v>505</v>
      </c>
      <c r="T14" s="42">
        <v>13.035622096024779</v>
      </c>
      <c r="U14" s="58">
        <v>474</v>
      </c>
      <c r="V14" s="42">
        <v>13.036303630363037</v>
      </c>
    </row>
    <row r="15" spans="1:22" x14ac:dyDescent="0.35">
      <c r="A15" s="16"/>
      <c r="B15" s="34" t="s">
        <v>299</v>
      </c>
      <c r="C15" s="58">
        <v>117</v>
      </c>
      <c r="D15" s="63">
        <v>2.8543547206635766</v>
      </c>
      <c r="E15" s="58">
        <v>118</v>
      </c>
      <c r="F15" s="63">
        <v>2.5321888412017168</v>
      </c>
      <c r="G15" s="58">
        <v>107</v>
      </c>
      <c r="H15" s="63">
        <v>2.3814823058090364</v>
      </c>
      <c r="I15" s="58">
        <v>109</v>
      </c>
      <c r="J15" s="63">
        <v>2.4959926723150905</v>
      </c>
      <c r="K15" s="58">
        <v>119</v>
      </c>
      <c r="L15" s="63">
        <v>2.5757575757575757</v>
      </c>
      <c r="M15" s="58">
        <v>134</v>
      </c>
      <c r="N15" s="63">
        <v>2.8935435111207086</v>
      </c>
      <c r="O15" s="58">
        <v>126</v>
      </c>
      <c r="P15" s="42">
        <v>2.6130236416424717</v>
      </c>
      <c r="Q15" s="58">
        <v>83</v>
      </c>
      <c r="R15" s="42">
        <v>1.8706333107955826</v>
      </c>
      <c r="S15" s="58">
        <v>62</v>
      </c>
      <c r="T15" s="42">
        <v>1.600413009808983</v>
      </c>
      <c r="U15" s="58">
        <v>78</v>
      </c>
      <c r="V15" s="42">
        <v>2.1452145214521452</v>
      </c>
    </row>
    <row r="16" spans="1:22" x14ac:dyDescent="0.35">
      <c r="A16" s="16"/>
      <c r="B16" s="34" t="s">
        <v>300</v>
      </c>
      <c r="C16" s="58">
        <v>33</v>
      </c>
      <c r="D16" s="42">
        <v>0.80507440839229083</v>
      </c>
      <c r="E16" s="58">
        <v>64</v>
      </c>
      <c r="F16" s="42">
        <v>1.3733905579399142</v>
      </c>
      <c r="G16" s="58">
        <v>42</v>
      </c>
      <c r="H16" s="42">
        <v>0.93478744713999551</v>
      </c>
      <c r="I16" s="58">
        <v>42</v>
      </c>
      <c r="J16" s="42">
        <v>0.96175864437829173</v>
      </c>
      <c r="K16" s="58">
        <v>63</v>
      </c>
      <c r="L16" s="42">
        <v>1.3636363636363635</v>
      </c>
      <c r="M16" s="58">
        <v>87</v>
      </c>
      <c r="N16" s="42">
        <v>1.8786439213992658</v>
      </c>
      <c r="O16" s="58">
        <v>79</v>
      </c>
      <c r="P16" s="42">
        <v>1.6383243467440898</v>
      </c>
      <c r="Q16" s="58">
        <v>56</v>
      </c>
      <c r="R16" s="42">
        <v>1.2621140410187062</v>
      </c>
      <c r="S16" s="58">
        <v>43</v>
      </c>
      <c r="T16" s="42">
        <v>1.109963861641714</v>
      </c>
      <c r="U16" s="58">
        <v>41</v>
      </c>
      <c r="V16" s="42">
        <v>1.1276127612761275</v>
      </c>
    </row>
    <row r="17" spans="1:22" x14ac:dyDescent="0.35">
      <c r="A17" s="16"/>
      <c r="B17" s="34" t="s">
        <v>230</v>
      </c>
      <c r="C17" s="58" t="s">
        <v>272</v>
      </c>
      <c r="D17" s="42" t="s">
        <v>231</v>
      </c>
      <c r="E17" s="58">
        <v>6</v>
      </c>
      <c r="F17" s="42">
        <v>0.12875536480686695</v>
      </c>
      <c r="G17" s="58">
        <v>11</v>
      </c>
      <c r="H17" s="42">
        <v>0.24482528377476073</v>
      </c>
      <c r="I17" s="58">
        <v>4</v>
      </c>
      <c r="J17" s="42">
        <v>9.1596061369361118E-2</v>
      </c>
      <c r="K17" s="58" t="s">
        <v>272</v>
      </c>
      <c r="L17" s="42" t="s">
        <v>231</v>
      </c>
      <c r="M17" s="58" t="s">
        <v>272</v>
      </c>
      <c r="N17" s="42" t="s">
        <v>231</v>
      </c>
      <c r="O17" s="58" t="s">
        <v>272</v>
      </c>
      <c r="P17" s="42" t="s">
        <v>231</v>
      </c>
      <c r="Q17" s="58">
        <v>0</v>
      </c>
      <c r="R17" s="42">
        <v>0</v>
      </c>
      <c r="S17" s="58">
        <v>10</v>
      </c>
      <c r="T17" s="42">
        <v>0.25813113061435211</v>
      </c>
      <c r="U17" s="58">
        <v>11</v>
      </c>
      <c r="V17" s="42">
        <v>0.30253025302530251</v>
      </c>
    </row>
    <row r="18" spans="1:22" x14ac:dyDescent="0.35">
      <c r="A18" s="16"/>
      <c r="B18" s="51" t="s">
        <v>301</v>
      </c>
      <c r="C18" s="71">
        <v>4099</v>
      </c>
      <c r="D18" s="69">
        <v>100</v>
      </c>
      <c r="E18" s="71">
        <v>4660</v>
      </c>
      <c r="F18" s="69">
        <v>100</v>
      </c>
      <c r="G18" s="71">
        <v>4493</v>
      </c>
      <c r="H18" s="69">
        <v>100</v>
      </c>
      <c r="I18" s="71">
        <v>4367</v>
      </c>
      <c r="J18" s="69">
        <v>100</v>
      </c>
      <c r="K18" s="71">
        <v>4620</v>
      </c>
      <c r="L18" s="69">
        <v>100</v>
      </c>
      <c r="M18" s="71">
        <v>4631</v>
      </c>
      <c r="N18" s="69">
        <v>99.999999999999986</v>
      </c>
      <c r="O18" s="71">
        <v>4822</v>
      </c>
      <c r="P18" s="64">
        <v>100</v>
      </c>
      <c r="Q18" s="71">
        <f>SUM(Q6:Q17)</f>
        <v>4437</v>
      </c>
      <c r="R18" s="64">
        <v>100.00000000000001</v>
      </c>
      <c r="S18" s="71">
        <v>3874</v>
      </c>
      <c r="T18" s="64">
        <v>100</v>
      </c>
      <c r="U18" s="71">
        <v>3636</v>
      </c>
      <c r="V18" s="64">
        <v>100</v>
      </c>
    </row>
    <row r="19" spans="1:22" x14ac:dyDescent="0.35">
      <c r="A19" s="16"/>
      <c r="B19" s="37"/>
      <c r="C19" s="41"/>
      <c r="D19" s="55"/>
      <c r="E19" s="41"/>
      <c r="F19" s="55"/>
      <c r="G19" s="41"/>
      <c r="H19" s="55"/>
      <c r="I19" s="41"/>
      <c r="J19" s="55"/>
      <c r="K19" s="41"/>
      <c r="L19" s="55"/>
      <c r="M19" s="41"/>
      <c r="N19" s="55"/>
      <c r="O19" s="41"/>
      <c r="P19" s="55"/>
      <c r="Q19" s="41"/>
      <c r="R19" s="55"/>
    </row>
    <row r="20" spans="1:22" ht="13.5" customHeight="1" x14ac:dyDescent="0.35">
      <c r="A20" s="16"/>
      <c r="B20" s="34"/>
      <c r="C20" s="58"/>
      <c r="D20" s="42"/>
      <c r="E20" s="58"/>
      <c r="F20" s="42"/>
      <c r="G20" s="58"/>
      <c r="H20" s="42"/>
      <c r="I20" s="58"/>
      <c r="J20" s="42"/>
      <c r="K20" s="58"/>
      <c r="L20" s="42"/>
      <c r="M20" s="58"/>
      <c r="N20" s="42"/>
      <c r="O20" s="58"/>
      <c r="P20" s="42"/>
      <c r="Q20" s="58"/>
      <c r="R20" s="42"/>
    </row>
    <row r="21" spans="1:22" x14ac:dyDescent="0.35">
      <c r="A21" s="16"/>
      <c r="B21" s="33" t="s">
        <v>285</v>
      </c>
      <c r="C21" s="45"/>
      <c r="D21" s="42"/>
      <c r="E21" s="45"/>
      <c r="F21" s="42"/>
      <c r="G21" s="45"/>
      <c r="H21" s="42"/>
      <c r="I21" s="45"/>
      <c r="J21" s="42"/>
      <c r="K21" s="45"/>
      <c r="L21" s="42"/>
      <c r="M21" s="45"/>
      <c r="N21" s="42"/>
      <c r="O21" s="45"/>
      <c r="P21" s="42"/>
      <c r="Q21" s="45"/>
      <c r="R21" s="42"/>
    </row>
    <row r="22" spans="1:22" x14ac:dyDescent="0.35">
      <c r="A22" s="16"/>
      <c r="B22" s="34" t="s">
        <v>188</v>
      </c>
      <c r="C22" s="58">
        <v>40</v>
      </c>
      <c r="D22" s="42">
        <v>13.937282229965156</v>
      </c>
      <c r="E22" s="58">
        <v>42</v>
      </c>
      <c r="F22" s="42">
        <v>13.375796178343949</v>
      </c>
      <c r="G22" s="58">
        <v>36</v>
      </c>
      <c r="H22" s="42">
        <v>12.286689419795222</v>
      </c>
      <c r="I22" s="58">
        <v>33</v>
      </c>
      <c r="J22" s="42">
        <v>12.222222222222221</v>
      </c>
      <c r="K22" s="58">
        <v>38</v>
      </c>
      <c r="L22" s="42">
        <v>12.37785016286645</v>
      </c>
      <c r="M22" s="58">
        <v>38</v>
      </c>
      <c r="N22" s="42">
        <v>11.656441717791409</v>
      </c>
      <c r="O22" s="58">
        <v>45</v>
      </c>
      <c r="P22" s="42">
        <v>14.65798045602606</v>
      </c>
      <c r="Q22" s="58">
        <v>44</v>
      </c>
      <c r="R22" s="42">
        <v>19.130434782608695</v>
      </c>
      <c r="S22" s="58">
        <v>42</v>
      </c>
      <c r="T22" s="42">
        <v>22.105263157894736</v>
      </c>
      <c r="U22" s="58">
        <v>42</v>
      </c>
      <c r="V22" s="42">
        <v>25.766871165644172</v>
      </c>
    </row>
    <row r="23" spans="1:22" x14ac:dyDescent="0.35">
      <c r="A23" s="16"/>
      <c r="B23" s="34" t="s">
        <v>190</v>
      </c>
      <c r="C23" s="58">
        <v>19</v>
      </c>
      <c r="D23" s="42">
        <v>6.6202090592334493</v>
      </c>
      <c r="E23" s="58">
        <v>40</v>
      </c>
      <c r="F23" s="42">
        <v>12.738853503184714</v>
      </c>
      <c r="G23" s="58">
        <v>38</v>
      </c>
      <c r="H23" s="42">
        <v>12.969283276450511</v>
      </c>
      <c r="I23" s="58">
        <v>37</v>
      </c>
      <c r="J23" s="42">
        <v>13.703703703703704</v>
      </c>
      <c r="K23" s="58">
        <v>40</v>
      </c>
      <c r="L23" s="42">
        <v>13.029315960912053</v>
      </c>
      <c r="M23" s="58">
        <v>34</v>
      </c>
      <c r="N23" s="42">
        <v>10.429447852760736</v>
      </c>
      <c r="O23" s="58">
        <v>29</v>
      </c>
      <c r="P23" s="42">
        <v>9.4462540716612384</v>
      </c>
      <c r="Q23" s="58">
        <v>19</v>
      </c>
      <c r="R23" s="42">
        <v>8.2608695652173907</v>
      </c>
      <c r="S23" s="58">
        <v>17</v>
      </c>
      <c r="T23" s="42">
        <v>8.9473684210526319</v>
      </c>
      <c r="U23" s="58">
        <v>22</v>
      </c>
      <c r="V23" s="42">
        <v>13.496932515337424</v>
      </c>
    </row>
    <row r="24" spans="1:22" x14ac:dyDescent="0.35">
      <c r="A24" s="16"/>
      <c r="B24" s="34" t="s">
        <v>293</v>
      </c>
      <c r="C24" s="58">
        <v>7</v>
      </c>
      <c r="D24" s="63">
        <v>2.4390243902439024</v>
      </c>
      <c r="E24" s="58">
        <v>5</v>
      </c>
      <c r="F24" s="63">
        <v>1.5923566878980893</v>
      </c>
      <c r="G24" s="58">
        <v>7</v>
      </c>
      <c r="H24" s="63">
        <v>2.3890784982935154</v>
      </c>
      <c r="I24" s="58">
        <v>7</v>
      </c>
      <c r="J24" s="63">
        <v>2.5925925925925926</v>
      </c>
      <c r="K24" s="58">
        <v>6</v>
      </c>
      <c r="L24" s="63">
        <v>1.9543973941368078</v>
      </c>
      <c r="M24" s="58">
        <v>5</v>
      </c>
      <c r="N24" s="63">
        <v>1.5337423312883436</v>
      </c>
      <c r="O24" s="58">
        <v>9</v>
      </c>
      <c r="P24" s="42">
        <v>2.9315960912052117</v>
      </c>
      <c r="Q24" s="58">
        <v>9</v>
      </c>
      <c r="R24" s="42">
        <v>3.9130434782608701</v>
      </c>
      <c r="S24" s="58">
        <v>8</v>
      </c>
      <c r="T24" s="42">
        <v>4.2105263157894735</v>
      </c>
      <c r="U24" s="58">
        <v>12</v>
      </c>
      <c r="V24" s="42">
        <v>7.3619631901840492</v>
      </c>
    </row>
    <row r="25" spans="1:22" x14ac:dyDescent="0.35">
      <c r="A25" s="16"/>
      <c r="B25" s="34" t="s">
        <v>294</v>
      </c>
      <c r="C25" s="58">
        <v>23</v>
      </c>
      <c r="D25" s="42">
        <v>8.0139372822299659</v>
      </c>
      <c r="E25" s="58">
        <v>17</v>
      </c>
      <c r="F25" s="42">
        <v>5.4140127388535033</v>
      </c>
      <c r="G25" s="58">
        <v>18</v>
      </c>
      <c r="H25" s="42">
        <v>6.1433447098976108</v>
      </c>
      <c r="I25" s="58">
        <v>11</v>
      </c>
      <c r="J25" s="42">
        <v>4.0740740740740744</v>
      </c>
      <c r="K25" s="58">
        <v>13</v>
      </c>
      <c r="L25" s="42">
        <v>4.234527687296417</v>
      </c>
      <c r="M25" s="58">
        <v>21</v>
      </c>
      <c r="N25" s="42">
        <v>6.4417177914110431</v>
      </c>
      <c r="O25" s="58">
        <v>18</v>
      </c>
      <c r="P25" s="42">
        <v>5.8631921824104234</v>
      </c>
      <c r="Q25" s="58">
        <v>14</v>
      </c>
      <c r="R25" s="42">
        <v>6.0869565217391308</v>
      </c>
      <c r="S25" s="58">
        <v>7</v>
      </c>
      <c r="T25" s="42">
        <v>3.6842105263157889</v>
      </c>
      <c r="U25" s="58">
        <v>7</v>
      </c>
      <c r="V25" s="42">
        <v>4.294478527607362</v>
      </c>
    </row>
    <row r="26" spans="1:22" x14ac:dyDescent="0.35">
      <c r="A26" s="16"/>
      <c r="B26" s="34" t="s">
        <v>196</v>
      </c>
      <c r="C26" s="58">
        <v>24</v>
      </c>
      <c r="D26" s="42">
        <v>8.3623693379790947</v>
      </c>
      <c r="E26" s="58">
        <v>23</v>
      </c>
      <c r="F26" s="42">
        <v>7.3248407643312099</v>
      </c>
      <c r="G26" s="58">
        <v>25</v>
      </c>
      <c r="H26" s="42">
        <v>8.5324232081911262</v>
      </c>
      <c r="I26" s="58">
        <v>23</v>
      </c>
      <c r="J26" s="42">
        <v>8.518518518518519</v>
      </c>
      <c r="K26" s="58">
        <v>29</v>
      </c>
      <c r="L26" s="42">
        <v>9.4462540716612384</v>
      </c>
      <c r="M26" s="58">
        <v>37</v>
      </c>
      <c r="N26" s="42">
        <v>11.349693251533742</v>
      </c>
      <c r="O26" s="58">
        <v>30</v>
      </c>
      <c r="P26" s="42">
        <v>9.7719869706840399</v>
      </c>
      <c r="Q26" s="58">
        <v>23</v>
      </c>
      <c r="R26" s="42">
        <v>10</v>
      </c>
      <c r="S26" s="58">
        <v>20</v>
      </c>
      <c r="T26" s="42">
        <v>10.526315789473683</v>
      </c>
      <c r="U26" s="58">
        <v>16</v>
      </c>
      <c r="V26" s="42">
        <v>9.8159509202453989</v>
      </c>
    </row>
    <row r="27" spans="1:22" x14ac:dyDescent="0.35">
      <c r="A27" s="16"/>
      <c r="B27" s="34" t="s">
        <v>295</v>
      </c>
      <c r="C27" s="58">
        <v>18</v>
      </c>
      <c r="D27" s="55">
        <v>6.2717770034843205</v>
      </c>
      <c r="E27" s="58">
        <v>23</v>
      </c>
      <c r="F27" s="55">
        <v>7.3248407643312099</v>
      </c>
      <c r="G27" s="58">
        <v>19</v>
      </c>
      <c r="H27" s="55">
        <v>6.4846416382252556</v>
      </c>
      <c r="I27" s="58">
        <v>19</v>
      </c>
      <c r="J27" s="55">
        <v>7.0370370370370372</v>
      </c>
      <c r="K27" s="58">
        <v>36</v>
      </c>
      <c r="L27" s="55">
        <v>11.726384364820847</v>
      </c>
      <c r="M27" s="58">
        <v>33</v>
      </c>
      <c r="N27" s="55">
        <v>10.122699386503067</v>
      </c>
      <c r="O27" s="58">
        <v>34</v>
      </c>
      <c r="P27" s="42">
        <v>11.074918566775244</v>
      </c>
      <c r="Q27" s="58">
        <v>29</v>
      </c>
      <c r="R27" s="42">
        <v>12.608695652173912</v>
      </c>
      <c r="S27" s="58">
        <v>16</v>
      </c>
      <c r="T27" s="42">
        <v>8.4210526315789469</v>
      </c>
      <c r="U27" s="58">
        <v>14</v>
      </c>
      <c r="V27" s="42">
        <v>8.5889570552147241</v>
      </c>
    </row>
    <row r="28" spans="1:22" x14ac:dyDescent="0.35">
      <c r="A28" s="16"/>
      <c r="B28" s="37" t="s">
        <v>296</v>
      </c>
      <c r="C28" s="58">
        <v>34</v>
      </c>
      <c r="D28" s="42">
        <v>11.846689895470384</v>
      </c>
      <c r="E28" s="58">
        <v>41</v>
      </c>
      <c r="F28" s="42">
        <v>13.057324840764331</v>
      </c>
      <c r="G28" s="58">
        <v>44</v>
      </c>
      <c r="H28" s="42">
        <v>15.017064846416382</v>
      </c>
      <c r="I28" s="58">
        <v>34</v>
      </c>
      <c r="J28" s="42">
        <v>12.592592592592593</v>
      </c>
      <c r="K28" s="58">
        <v>34</v>
      </c>
      <c r="L28" s="42">
        <v>11.074918566775244</v>
      </c>
      <c r="M28" s="58">
        <v>40</v>
      </c>
      <c r="N28" s="42">
        <v>12.269938650306749</v>
      </c>
      <c r="O28" s="58">
        <v>34</v>
      </c>
      <c r="P28" s="42">
        <v>11.074918566775244</v>
      </c>
      <c r="Q28" s="58">
        <v>23</v>
      </c>
      <c r="R28" s="42">
        <v>10</v>
      </c>
      <c r="S28" s="58">
        <v>19</v>
      </c>
      <c r="T28" s="42">
        <v>10</v>
      </c>
      <c r="U28" s="58">
        <v>9</v>
      </c>
      <c r="V28" s="42">
        <v>5.5214723926380369</v>
      </c>
    </row>
    <row r="29" spans="1:22" x14ac:dyDescent="0.35">
      <c r="A29" s="16"/>
      <c r="B29" s="34" t="s">
        <v>297</v>
      </c>
      <c r="C29" s="58">
        <v>52</v>
      </c>
      <c r="D29" s="42">
        <v>18.118466898954704</v>
      </c>
      <c r="E29" s="58">
        <v>54</v>
      </c>
      <c r="F29" s="42">
        <v>17.197452229299362</v>
      </c>
      <c r="G29" s="58">
        <v>34</v>
      </c>
      <c r="H29" s="42">
        <v>11.604095563139932</v>
      </c>
      <c r="I29" s="58">
        <v>30</v>
      </c>
      <c r="J29" s="42">
        <v>11.111111111111111</v>
      </c>
      <c r="K29" s="58">
        <v>33</v>
      </c>
      <c r="L29" s="42">
        <v>10.749185667752442</v>
      </c>
      <c r="M29" s="58">
        <v>19</v>
      </c>
      <c r="N29" s="42">
        <v>5.8282208588957047</v>
      </c>
      <c r="O29" s="58">
        <v>31</v>
      </c>
      <c r="P29" s="42">
        <v>10.097719869706841</v>
      </c>
      <c r="Q29" s="58">
        <v>11</v>
      </c>
      <c r="R29" s="42">
        <v>4.7826086956521738</v>
      </c>
      <c r="S29" s="58">
        <v>9</v>
      </c>
      <c r="T29" s="42">
        <v>4.7368421052631584</v>
      </c>
      <c r="U29" s="58">
        <v>8</v>
      </c>
      <c r="V29" s="42">
        <v>4.9079754601226995</v>
      </c>
    </row>
    <row r="30" spans="1:22" x14ac:dyDescent="0.35">
      <c r="A30" s="16"/>
      <c r="B30" s="34" t="s">
        <v>298</v>
      </c>
      <c r="C30" s="58">
        <v>57</v>
      </c>
      <c r="D30" s="42">
        <v>19.860627177700348</v>
      </c>
      <c r="E30" s="58">
        <v>59</v>
      </c>
      <c r="F30" s="42">
        <v>18.789808917197451</v>
      </c>
      <c r="G30" s="58">
        <v>63</v>
      </c>
      <c r="H30" s="42">
        <v>21.501706484641637</v>
      </c>
      <c r="I30" s="58">
        <v>69</v>
      </c>
      <c r="J30" s="42">
        <v>25.555555555555557</v>
      </c>
      <c r="K30" s="58">
        <v>63</v>
      </c>
      <c r="L30" s="42">
        <v>20.521172638436482</v>
      </c>
      <c r="M30" s="58">
        <v>79</v>
      </c>
      <c r="N30" s="42">
        <v>24.233128834355828</v>
      </c>
      <c r="O30" s="58">
        <v>69</v>
      </c>
      <c r="P30" s="42">
        <v>22.475570032573287</v>
      </c>
      <c r="Q30" s="58">
        <v>50</v>
      </c>
      <c r="R30" s="42">
        <v>21.739130434782609</v>
      </c>
      <c r="S30" s="58">
        <v>43</v>
      </c>
      <c r="T30" s="42">
        <v>22.631578947368421</v>
      </c>
      <c r="U30" s="58">
        <v>29</v>
      </c>
      <c r="V30" s="42">
        <v>17.791411042944784</v>
      </c>
    </row>
    <row r="31" spans="1:22" x14ac:dyDescent="0.35">
      <c r="A31" s="16"/>
      <c r="B31" s="34" t="s">
        <v>299</v>
      </c>
      <c r="C31" s="58">
        <v>11</v>
      </c>
      <c r="D31" s="63">
        <v>3.8327526132404182</v>
      </c>
      <c r="E31" s="58">
        <v>9</v>
      </c>
      <c r="F31" s="63">
        <v>2.8662420382165603</v>
      </c>
      <c r="G31" s="58">
        <v>5</v>
      </c>
      <c r="H31" s="63">
        <v>1.7064846416382253</v>
      </c>
      <c r="I31" s="58">
        <v>6</v>
      </c>
      <c r="J31" s="63">
        <v>2.2222222222222223</v>
      </c>
      <c r="K31" s="58">
        <v>8</v>
      </c>
      <c r="L31" s="63">
        <v>2.6058631921824102</v>
      </c>
      <c r="M31" s="58">
        <v>10</v>
      </c>
      <c r="N31" s="63">
        <v>3.0674846625766872</v>
      </c>
      <c r="O31" s="58">
        <v>4</v>
      </c>
      <c r="P31" s="42">
        <v>1.3029315960912053</v>
      </c>
      <c r="Q31" s="58">
        <v>5</v>
      </c>
      <c r="R31" s="42">
        <v>2.1739130434782608</v>
      </c>
      <c r="S31" s="58">
        <v>7</v>
      </c>
      <c r="T31" s="42">
        <v>3.6842105263157889</v>
      </c>
      <c r="U31" s="58" t="s">
        <v>272</v>
      </c>
      <c r="V31" s="42" t="s">
        <v>231</v>
      </c>
    </row>
    <row r="32" spans="1:22" x14ac:dyDescent="0.35">
      <c r="A32" s="16"/>
      <c r="B32" s="34" t="s">
        <v>300</v>
      </c>
      <c r="C32" s="58" t="s">
        <v>272</v>
      </c>
      <c r="D32" s="42" t="s">
        <v>231</v>
      </c>
      <c r="E32" s="58" t="s">
        <v>272</v>
      </c>
      <c r="F32" s="42" t="s">
        <v>231</v>
      </c>
      <c r="G32" s="58">
        <v>0</v>
      </c>
      <c r="H32" s="42">
        <v>0</v>
      </c>
      <c r="I32" s="58" t="s">
        <v>272</v>
      </c>
      <c r="J32" s="42" t="s">
        <v>231</v>
      </c>
      <c r="K32" s="58">
        <v>6</v>
      </c>
      <c r="L32" s="42">
        <v>1.9543973941368078</v>
      </c>
      <c r="M32" s="58">
        <v>10</v>
      </c>
      <c r="N32" s="42">
        <v>3.0674846625766872</v>
      </c>
      <c r="O32" s="58">
        <v>4</v>
      </c>
      <c r="P32" s="42">
        <v>1.3029315960912053</v>
      </c>
      <c r="Q32" s="58" t="s">
        <v>272</v>
      </c>
      <c r="R32" s="42" t="s">
        <v>231</v>
      </c>
      <c r="S32" s="58" t="s">
        <v>272</v>
      </c>
      <c r="T32" s="42" t="s">
        <v>231</v>
      </c>
      <c r="U32" s="58" t="s">
        <v>272</v>
      </c>
      <c r="V32" s="42" t="s">
        <v>231</v>
      </c>
    </row>
    <row r="33" spans="1:22" x14ac:dyDescent="0.35">
      <c r="A33" s="16"/>
      <c r="B33" s="34" t="s">
        <v>230</v>
      </c>
      <c r="C33" s="58">
        <v>0</v>
      </c>
      <c r="D33" s="42">
        <v>0</v>
      </c>
      <c r="E33" s="58">
        <v>0</v>
      </c>
      <c r="F33" s="42">
        <v>0</v>
      </c>
      <c r="G33" s="58">
        <v>4</v>
      </c>
      <c r="H33" s="42">
        <v>1.3651877133105803</v>
      </c>
      <c r="I33" s="58">
        <v>0</v>
      </c>
      <c r="J33" s="42">
        <v>0</v>
      </c>
      <c r="K33" s="58" t="s">
        <v>272</v>
      </c>
      <c r="L33" s="42" t="s">
        <v>231</v>
      </c>
      <c r="M33" s="58">
        <v>0</v>
      </c>
      <c r="N33" s="42">
        <v>0</v>
      </c>
      <c r="O33" s="58">
        <v>0</v>
      </c>
      <c r="P33" s="42">
        <v>0</v>
      </c>
      <c r="Q33" s="58">
        <v>0</v>
      </c>
      <c r="R33" s="42">
        <v>0</v>
      </c>
      <c r="S33" s="58">
        <v>0</v>
      </c>
      <c r="T33" s="42">
        <v>0</v>
      </c>
      <c r="U33" s="58" t="s">
        <v>272</v>
      </c>
      <c r="V33" s="42" t="s">
        <v>231</v>
      </c>
    </row>
    <row r="34" spans="1:22" x14ac:dyDescent="0.35">
      <c r="A34" s="16"/>
      <c r="B34" s="51" t="s">
        <v>301</v>
      </c>
      <c r="C34" s="71">
        <v>287</v>
      </c>
      <c r="D34" s="69">
        <v>100</v>
      </c>
      <c r="E34" s="71">
        <v>314</v>
      </c>
      <c r="F34" s="69">
        <v>100</v>
      </c>
      <c r="G34" s="71">
        <v>293</v>
      </c>
      <c r="H34" s="69">
        <v>100</v>
      </c>
      <c r="I34" s="71">
        <v>270</v>
      </c>
      <c r="J34" s="69">
        <v>100</v>
      </c>
      <c r="K34" s="71">
        <v>307</v>
      </c>
      <c r="L34" s="69">
        <v>100</v>
      </c>
      <c r="M34" s="71">
        <v>326</v>
      </c>
      <c r="N34" s="69">
        <v>100</v>
      </c>
      <c r="O34" s="71">
        <v>307</v>
      </c>
      <c r="P34" s="64">
        <v>100</v>
      </c>
      <c r="Q34" s="71">
        <f>SUM(Q22:Q33)</f>
        <v>227</v>
      </c>
      <c r="R34" s="64">
        <v>100</v>
      </c>
      <c r="S34" s="71">
        <v>190</v>
      </c>
      <c r="T34" s="64">
        <v>100</v>
      </c>
      <c r="U34" s="71">
        <v>163</v>
      </c>
      <c r="V34" s="64">
        <v>100</v>
      </c>
    </row>
    <row r="35" spans="1:22" x14ac:dyDescent="0.35">
      <c r="A35" s="16"/>
      <c r="B35" s="33"/>
      <c r="C35" s="65"/>
      <c r="D35" s="66"/>
      <c r="E35" s="65"/>
      <c r="F35" s="66"/>
      <c r="G35" s="65"/>
      <c r="H35" s="66"/>
      <c r="I35" s="65"/>
      <c r="J35" s="66"/>
      <c r="K35" s="65"/>
      <c r="L35" s="66"/>
      <c r="M35" s="65"/>
      <c r="N35" s="66"/>
      <c r="O35" s="65"/>
      <c r="P35" s="66"/>
      <c r="Q35" s="65"/>
      <c r="R35" s="66"/>
    </row>
    <row r="36" spans="1:22" x14ac:dyDescent="0.35">
      <c r="A36" s="16"/>
      <c r="B36" s="34"/>
      <c r="C36" s="59"/>
      <c r="D36" s="42"/>
      <c r="E36" s="59"/>
      <c r="F36" s="42"/>
      <c r="G36" s="59"/>
      <c r="H36" s="42"/>
      <c r="I36" s="59"/>
      <c r="J36" s="42"/>
      <c r="K36" s="59"/>
      <c r="L36" s="42"/>
      <c r="M36" s="59"/>
      <c r="N36" s="42"/>
      <c r="O36" s="59"/>
      <c r="P36" s="42"/>
      <c r="Q36" s="59"/>
      <c r="R36" s="42"/>
    </row>
    <row r="37" spans="1:22" x14ac:dyDescent="0.35">
      <c r="A37" s="16"/>
      <c r="B37" s="33" t="s">
        <v>269</v>
      </c>
      <c r="C37" s="45"/>
      <c r="D37" s="42"/>
      <c r="E37" s="45"/>
      <c r="F37" s="42"/>
      <c r="G37" s="45"/>
      <c r="H37" s="42"/>
      <c r="I37" s="45"/>
      <c r="J37" s="42"/>
      <c r="K37" s="45"/>
      <c r="L37" s="42"/>
      <c r="M37" s="45"/>
      <c r="N37" s="42"/>
      <c r="O37" s="45"/>
      <c r="P37" s="42"/>
      <c r="Q37" s="45"/>
      <c r="R37" s="42"/>
    </row>
    <row r="38" spans="1:22" x14ac:dyDescent="0.35">
      <c r="A38" s="16"/>
      <c r="B38" s="34" t="s">
        <v>188</v>
      </c>
      <c r="C38" s="58">
        <v>477</v>
      </c>
      <c r="D38" s="42">
        <v>10.875512995896033</v>
      </c>
      <c r="E38" s="58">
        <v>466</v>
      </c>
      <c r="F38" s="42">
        <v>9.3687173301166062</v>
      </c>
      <c r="G38" s="58">
        <v>446</v>
      </c>
      <c r="H38" s="42">
        <v>9.3188466360217301</v>
      </c>
      <c r="I38" s="58">
        <v>455</v>
      </c>
      <c r="J38" s="42">
        <v>9.8123786931205519</v>
      </c>
      <c r="K38" s="58">
        <v>490</v>
      </c>
      <c r="L38" s="42">
        <v>9.9451999188146942</v>
      </c>
      <c r="M38" s="58">
        <v>495</v>
      </c>
      <c r="N38" s="42">
        <v>9.9858785555779708</v>
      </c>
      <c r="O38" s="58">
        <v>532</v>
      </c>
      <c r="P38" s="42">
        <v>10.372392279196726</v>
      </c>
      <c r="Q38" s="58">
        <f>Q6+Q22</f>
        <v>529</v>
      </c>
      <c r="R38" s="42">
        <v>11.33490464966788</v>
      </c>
      <c r="S38" s="58">
        <v>512</v>
      </c>
      <c r="T38" s="42">
        <v>12.598425196850393</v>
      </c>
      <c r="U38" s="58">
        <v>513</v>
      </c>
      <c r="V38" s="42">
        <v>13.503553566728085</v>
      </c>
    </row>
    <row r="39" spans="1:22" x14ac:dyDescent="0.35">
      <c r="A39" s="16"/>
      <c r="B39" s="34" t="s">
        <v>190</v>
      </c>
      <c r="C39" s="58">
        <v>595</v>
      </c>
      <c r="D39" s="42">
        <v>13.565891472868216</v>
      </c>
      <c r="E39" s="58">
        <v>728</v>
      </c>
      <c r="F39" s="42">
        <v>14.636107760353839</v>
      </c>
      <c r="G39" s="58">
        <v>786</v>
      </c>
      <c r="H39" s="42">
        <v>16.422900125365651</v>
      </c>
      <c r="I39" s="58">
        <v>765</v>
      </c>
      <c r="J39" s="42">
        <v>16.497735604916972</v>
      </c>
      <c r="K39" s="58">
        <v>885</v>
      </c>
      <c r="L39" s="42">
        <v>17.962248832961233</v>
      </c>
      <c r="M39" s="58">
        <v>896</v>
      </c>
      <c r="N39" s="42">
        <v>18.075448860197703</v>
      </c>
      <c r="O39" s="58">
        <v>944</v>
      </c>
      <c r="P39" s="42">
        <v>18.40514720218366</v>
      </c>
      <c r="Q39" s="58">
        <f t="shared" ref="Q39:Q49" si="0">Q7+Q23</f>
        <v>843</v>
      </c>
      <c r="R39" s="42">
        <v>18.062995500321406</v>
      </c>
      <c r="S39" s="58">
        <v>688</v>
      </c>
      <c r="T39" s="42">
        <v>16.929133858267718</v>
      </c>
      <c r="U39" s="58">
        <v>654</v>
      </c>
      <c r="V39" s="42">
        <v>17.215056593840483</v>
      </c>
    </row>
    <row r="40" spans="1:22" x14ac:dyDescent="0.35">
      <c r="A40" s="16"/>
      <c r="B40" s="34" t="s">
        <v>293</v>
      </c>
      <c r="C40" s="58">
        <v>653</v>
      </c>
      <c r="D40" s="63">
        <v>14.888280893752849</v>
      </c>
      <c r="E40" s="58">
        <v>701</v>
      </c>
      <c r="F40" s="63">
        <v>14.093285082428629</v>
      </c>
      <c r="G40" s="58">
        <v>716</v>
      </c>
      <c r="H40" s="63">
        <v>14.960300877559549</v>
      </c>
      <c r="I40" s="58">
        <v>748</v>
      </c>
      <c r="J40" s="63">
        <v>16.131119258141041</v>
      </c>
      <c r="K40" s="58">
        <v>809</v>
      </c>
      <c r="L40" s="63">
        <v>16.419728029226711</v>
      </c>
      <c r="M40" s="58">
        <v>831</v>
      </c>
      <c r="N40" s="63">
        <v>16.764171878152109</v>
      </c>
      <c r="O40" s="58">
        <v>903</v>
      </c>
      <c r="P40" s="42">
        <v>17.605771105478652</v>
      </c>
      <c r="Q40" s="58">
        <f t="shared" si="0"/>
        <v>899</v>
      </c>
      <c r="R40" s="42">
        <v>19.262909792157703</v>
      </c>
      <c r="S40" s="58">
        <v>838</v>
      </c>
      <c r="T40" s="42">
        <v>20.620078740157481</v>
      </c>
      <c r="U40" s="58">
        <v>854</v>
      </c>
      <c r="V40" s="42">
        <v>22.479599894709136</v>
      </c>
    </row>
    <row r="41" spans="1:22" x14ac:dyDescent="0.35">
      <c r="A41" s="16"/>
      <c r="B41" s="34" t="s">
        <v>294</v>
      </c>
      <c r="C41" s="58">
        <v>354</v>
      </c>
      <c r="D41" s="42">
        <v>8.0711354309165522</v>
      </c>
      <c r="E41" s="58">
        <v>434</v>
      </c>
      <c r="F41" s="42">
        <v>8.7253719340570974</v>
      </c>
      <c r="G41" s="58">
        <v>437</v>
      </c>
      <c r="H41" s="42">
        <v>9.1307981613038027</v>
      </c>
      <c r="I41" s="58">
        <v>387</v>
      </c>
      <c r="J41" s="42">
        <v>8.345913306016822</v>
      </c>
      <c r="K41" s="58">
        <v>374</v>
      </c>
      <c r="L41" s="42">
        <v>7.5908260604830522</v>
      </c>
      <c r="M41" s="58">
        <v>390</v>
      </c>
      <c r="N41" s="42">
        <v>7.8676618922735528</v>
      </c>
      <c r="O41" s="58">
        <v>401</v>
      </c>
      <c r="P41" s="42">
        <v>7.8182881653343737</v>
      </c>
      <c r="Q41" s="58">
        <f t="shared" si="0"/>
        <v>337</v>
      </c>
      <c r="R41" s="42">
        <v>7.2209127919434328</v>
      </c>
      <c r="S41" s="58">
        <v>257</v>
      </c>
      <c r="T41" s="42">
        <v>6.3238188976377954</v>
      </c>
      <c r="U41" s="58">
        <v>195</v>
      </c>
      <c r="V41" s="42">
        <v>5.1329297183469329</v>
      </c>
    </row>
    <row r="42" spans="1:22" x14ac:dyDescent="0.35">
      <c r="A42" s="16"/>
      <c r="B42" s="34" t="s">
        <v>196</v>
      </c>
      <c r="C42" s="58">
        <v>477</v>
      </c>
      <c r="D42" s="42">
        <v>10.875512995896033</v>
      </c>
      <c r="E42" s="58">
        <v>516</v>
      </c>
      <c r="F42" s="42">
        <v>10.373944511459589</v>
      </c>
      <c r="G42" s="58">
        <v>508</v>
      </c>
      <c r="H42" s="42">
        <v>10.614291684078562</v>
      </c>
      <c r="I42" s="58">
        <v>509</v>
      </c>
      <c r="J42" s="42">
        <v>10.976924735820573</v>
      </c>
      <c r="K42" s="58">
        <v>540</v>
      </c>
      <c r="L42" s="42">
        <v>10.960016237061092</v>
      </c>
      <c r="M42" s="58">
        <v>556</v>
      </c>
      <c r="N42" s="42">
        <v>11.21646156949768</v>
      </c>
      <c r="O42" s="58">
        <v>543</v>
      </c>
      <c r="P42" s="42">
        <v>10.586859036849289</v>
      </c>
      <c r="Q42" s="58">
        <f t="shared" si="0"/>
        <v>527</v>
      </c>
      <c r="R42" s="42">
        <v>11.292050567816585</v>
      </c>
      <c r="S42" s="58">
        <v>465</v>
      </c>
      <c r="T42" s="42">
        <v>11.441929133858268</v>
      </c>
      <c r="U42" s="58">
        <v>370</v>
      </c>
      <c r="V42" s="42">
        <v>9.739405106607002</v>
      </c>
    </row>
    <row r="43" spans="1:22" x14ac:dyDescent="0.35">
      <c r="A43" s="16"/>
      <c r="B43" s="34" t="s">
        <v>295</v>
      </c>
      <c r="C43" s="58">
        <v>112</v>
      </c>
      <c r="D43" s="55">
        <v>2.5535795713634291</v>
      </c>
      <c r="E43" s="58">
        <v>142</v>
      </c>
      <c r="F43" s="55">
        <v>2.854845195014073</v>
      </c>
      <c r="G43" s="58">
        <v>141</v>
      </c>
      <c r="H43" s="55">
        <v>2.9460927705808611</v>
      </c>
      <c r="I43" s="58">
        <v>142</v>
      </c>
      <c r="J43" s="55">
        <v>3.0623247789519086</v>
      </c>
      <c r="K43" s="58">
        <v>154</v>
      </c>
      <c r="L43" s="55">
        <v>3.125634260198904</v>
      </c>
      <c r="M43" s="58">
        <v>152</v>
      </c>
      <c r="N43" s="55">
        <v>3.0663707887835385</v>
      </c>
      <c r="O43" s="58">
        <v>152</v>
      </c>
      <c r="P43" s="42">
        <v>2.9635406511990641</v>
      </c>
      <c r="Q43" s="58">
        <f t="shared" si="0"/>
        <v>129</v>
      </c>
      <c r="R43" s="42">
        <v>2.7640882794086137</v>
      </c>
      <c r="S43" s="58">
        <v>79</v>
      </c>
      <c r="T43" s="42">
        <v>1.9438976377952757</v>
      </c>
      <c r="U43" s="58">
        <v>79</v>
      </c>
      <c r="V43" s="42">
        <v>2.0794946038431168</v>
      </c>
    </row>
    <row r="44" spans="1:22" x14ac:dyDescent="0.35">
      <c r="A44" s="16"/>
      <c r="B44" s="37" t="s">
        <v>296</v>
      </c>
      <c r="C44" s="58">
        <v>333</v>
      </c>
      <c r="D44" s="42">
        <v>7.5923392612859093</v>
      </c>
      <c r="E44" s="58">
        <v>412</v>
      </c>
      <c r="F44" s="42">
        <v>8.2830719742661838</v>
      </c>
      <c r="G44" s="58">
        <v>375</v>
      </c>
      <c r="H44" s="42">
        <v>7.8353531132469705</v>
      </c>
      <c r="I44" s="58">
        <v>347</v>
      </c>
      <c r="J44" s="42">
        <v>7.4832866077205091</v>
      </c>
      <c r="K44" s="58">
        <v>387</v>
      </c>
      <c r="L44" s="42">
        <v>7.8546783032271161</v>
      </c>
      <c r="M44" s="58">
        <v>423</v>
      </c>
      <c r="N44" s="42">
        <v>8.533387129312084</v>
      </c>
      <c r="O44" s="58">
        <v>456</v>
      </c>
      <c r="P44" s="42">
        <v>8.8906219535971935</v>
      </c>
      <c r="Q44" s="58">
        <f t="shared" si="0"/>
        <v>383</v>
      </c>
      <c r="R44" s="42">
        <v>8.2065566745232488</v>
      </c>
      <c r="S44" s="58">
        <v>332</v>
      </c>
      <c r="T44" s="42">
        <v>8.169291338582676</v>
      </c>
      <c r="U44" s="58">
        <v>296</v>
      </c>
      <c r="V44" s="42">
        <v>7.7915240852856016</v>
      </c>
    </row>
    <row r="45" spans="1:22" x14ac:dyDescent="0.35">
      <c r="A45" s="16"/>
      <c r="B45" s="34" t="s">
        <v>297</v>
      </c>
      <c r="C45" s="58">
        <v>761</v>
      </c>
      <c r="D45" s="42">
        <v>17.350661194710444</v>
      </c>
      <c r="E45" s="58">
        <v>852</v>
      </c>
      <c r="F45" s="42">
        <v>17.12907117008444</v>
      </c>
      <c r="G45" s="58">
        <v>665</v>
      </c>
      <c r="H45" s="42">
        <v>13.894692854157961</v>
      </c>
      <c r="I45" s="58">
        <v>521</v>
      </c>
      <c r="J45" s="42">
        <v>11.235712745309467</v>
      </c>
      <c r="K45" s="58">
        <v>465</v>
      </c>
      <c r="L45" s="42">
        <v>9.4377917596914962</v>
      </c>
      <c r="M45" s="58">
        <v>342</v>
      </c>
      <c r="N45" s="42">
        <v>6.8993342747629613</v>
      </c>
      <c r="O45" s="58">
        <v>328</v>
      </c>
      <c r="P45" s="42">
        <v>6.395008773640086</v>
      </c>
      <c r="Q45" s="58">
        <f t="shared" si="0"/>
        <v>268</v>
      </c>
      <c r="R45" s="42">
        <v>5.7424469680737094</v>
      </c>
      <c r="S45" s="58">
        <v>221</v>
      </c>
      <c r="T45" s="42">
        <v>5.4379921259842519</v>
      </c>
      <c r="U45" s="58">
        <v>201</v>
      </c>
      <c r="V45" s="42">
        <v>5.2908660173729931</v>
      </c>
    </row>
    <row r="46" spans="1:22" x14ac:dyDescent="0.35">
      <c r="A46" s="16"/>
      <c r="B46" s="34" t="s">
        <v>298</v>
      </c>
      <c r="C46" s="58">
        <v>458</v>
      </c>
      <c r="D46" s="42">
        <v>10.442316461468309</v>
      </c>
      <c r="E46" s="58">
        <v>525</v>
      </c>
      <c r="F46" s="42">
        <v>10.554885404101327</v>
      </c>
      <c r="G46" s="58">
        <v>543</v>
      </c>
      <c r="H46" s="42">
        <v>11.345591307981612</v>
      </c>
      <c r="I46" s="58">
        <v>601</v>
      </c>
      <c r="J46" s="42">
        <v>12.960966141902093</v>
      </c>
      <c r="K46" s="58">
        <v>624</v>
      </c>
      <c r="L46" s="42">
        <v>12.664907651715039</v>
      </c>
      <c r="M46" s="58">
        <v>628</v>
      </c>
      <c r="N46" s="42">
        <v>12.668952995763567</v>
      </c>
      <c r="O46" s="58">
        <v>656</v>
      </c>
      <c r="P46" s="42">
        <v>12.790017547280172</v>
      </c>
      <c r="Q46" s="58">
        <f t="shared" si="0"/>
        <v>605</v>
      </c>
      <c r="R46" s="42">
        <v>12.963359760017143</v>
      </c>
      <c r="S46" s="58">
        <v>548</v>
      </c>
      <c r="T46" s="42">
        <v>13.484251968503939</v>
      </c>
      <c r="U46" s="58">
        <v>503</v>
      </c>
      <c r="V46" s="42">
        <v>13.240326401684655</v>
      </c>
    </row>
    <row r="47" spans="1:22" x14ac:dyDescent="0.35">
      <c r="A47" s="16"/>
      <c r="B47" s="34" t="s">
        <v>299</v>
      </c>
      <c r="C47" s="58">
        <v>128</v>
      </c>
      <c r="D47" s="63">
        <v>2.9183766529867761</v>
      </c>
      <c r="E47" s="58">
        <v>127</v>
      </c>
      <c r="F47" s="63">
        <v>2.553277040611178</v>
      </c>
      <c r="G47" s="58">
        <v>112</v>
      </c>
      <c r="H47" s="63">
        <v>2.3401587964897619</v>
      </c>
      <c r="I47" s="58">
        <v>115</v>
      </c>
      <c r="J47" s="63">
        <v>2.4800517576018977</v>
      </c>
      <c r="K47" s="58">
        <v>127</v>
      </c>
      <c r="L47" s="63">
        <v>2.5776334483458494</v>
      </c>
      <c r="M47" s="58">
        <v>144</v>
      </c>
      <c r="N47" s="63">
        <v>2.9049828525317736</v>
      </c>
      <c r="O47" s="58">
        <v>130</v>
      </c>
      <c r="P47" s="42">
        <v>2.5346071358939364</v>
      </c>
      <c r="Q47" s="58">
        <f>Q15+Q31</f>
        <v>88</v>
      </c>
      <c r="R47" s="42">
        <v>1.8855796014570387</v>
      </c>
      <c r="S47" s="58">
        <v>69</v>
      </c>
      <c r="T47" s="42">
        <v>1.6978346456692914</v>
      </c>
      <c r="U47" s="58">
        <v>79</v>
      </c>
      <c r="V47" s="42">
        <v>2.0794946038431168</v>
      </c>
    </row>
    <row r="48" spans="1:22" x14ac:dyDescent="0.35">
      <c r="A48" s="16"/>
      <c r="B48" s="34" t="s">
        <v>300</v>
      </c>
      <c r="C48" s="58">
        <v>35</v>
      </c>
      <c r="D48" s="42">
        <v>0.79799361605107155</v>
      </c>
      <c r="E48" s="58">
        <v>65</v>
      </c>
      <c r="F48" s="42">
        <v>1.3067953357458786</v>
      </c>
      <c r="G48" s="58">
        <v>42</v>
      </c>
      <c r="H48" s="42">
        <v>0.87755954868366071</v>
      </c>
      <c r="I48" s="58">
        <v>43</v>
      </c>
      <c r="J48" s="42">
        <v>0.92732370066853564</v>
      </c>
      <c r="K48" s="58">
        <v>69</v>
      </c>
      <c r="L48" s="42">
        <v>1.4004465191800284</v>
      </c>
      <c r="M48" s="58">
        <v>97</v>
      </c>
      <c r="N48" s="42">
        <v>1.9568287270526528</v>
      </c>
      <c r="O48" s="58">
        <v>83</v>
      </c>
      <c r="P48" s="42">
        <v>1.6182491713784362</v>
      </c>
      <c r="Q48" s="58">
        <v>56</v>
      </c>
      <c r="R48" s="42">
        <v>1.2641954146132419</v>
      </c>
      <c r="S48" s="58">
        <v>45</v>
      </c>
      <c r="T48" s="42">
        <v>1.1072834645669292</v>
      </c>
      <c r="U48" s="58">
        <v>43</v>
      </c>
      <c r="V48" s="42">
        <v>1.1318768096867597</v>
      </c>
    </row>
    <row r="49" spans="1:22" x14ac:dyDescent="0.35">
      <c r="A49" s="16"/>
      <c r="B49" s="34" t="s">
        <v>230</v>
      </c>
      <c r="C49" s="58" t="s">
        <v>272</v>
      </c>
      <c r="D49" s="42" t="s">
        <v>231</v>
      </c>
      <c r="E49" s="58">
        <v>6</v>
      </c>
      <c r="F49" s="42">
        <v>0.12062726176115803</v>
      </c>
      <c r="G49" s="58">
        <v>15</v>
      </c>
      <c r="H49" s="42">
        <v>0.31341412452987882</v>
      </c>
      <c r="I49" s="58">
        <v>4</v>
      </c>
      <c r="J49" s="42">
        <v>8.6262669829631225E-2</v>
      </c>
      <c r="K49" s="58" t="s">
        <v>272</v>
      </c>
      <c r="L49" s="42" t="s">
        <v>231</v>
      </c>
      <c r="M49" s="58" t="s">
        <v>272</v>
      </c>
      <c r="N49" s="42" t="s">
        <v>231</v>
      </c>
      <c r="O49" s="58" t="s">
        <v>272</v>
      </c>
      <c r="P49" s="42" t="s">
        <v>231</v>
      </c>
      <c r="Q49" s="58">
        <f t="shared" si="0"/>
        <v>0</v>
      </c>
      <c r="R49" s="42">
        <v>0</v>
      </c>
      <c r="S49" s="58">
        <v>10</v>
      </c>
      <c r="T49" s="42">
        <v>0.24606299212598426</v>
      </c>
      <c r="U49" s="58">
        <v>12</v>
      </c>
      <c r="V49" s="42">
        <v>0.31587259805211898</v>
      </c>
    </row>
    <row r="50" spans="1:22" x14ac:dyDescent="0.35">
      <c r="A50" s="16"/>
      <c r="B50" s="51" t="s">
        <v>301</v>
      </c>
      <c r="C50" s="71">
        <v>4386</v>
      </c>
      <c r="D50" s="69">
        <v>100</v>
      </c>
      <c r="E50" s="71">
        <v>4974</v>
      </c>
      <c r="F50" s="69">
        <v>100</v>
      </c>
      <c r="G50" s="71">
        <v>4786</v>
      </c>
      <c r="H50" s="69">
        <v>100</v>
      </c>
      <c r="I50" s="71">
        <v>4637</v>
      </c>
      <c r="J50" s="69">
        <v>100</v>
      </c>
      <c r="K50" s="71">
        <v>4927</v>
      </c>
      <c r="L50" s="69">
        <v>100</v>
      </c>
      <c r="M50" s="71">
        <v>4957</v>
      </c>
      <c r="N50" s="69">
        <v>100</v>
      </c>
      <c r="O50" s="71">
        <v>5129</v>
      </c>
      <c r="P50" s="64">
        <v>100</v>
      </c>
      <c r="Q50" s="71">
        <f>SUM(Q38:Q49)</f>
        <v>4664</v>
      </c>
      <c r="R50" s="64">
        <v>100</v>
      </c>
      <c r="S50" s="71">
        <v>4064</v>
      </c>
      <c r="T50" s="64">
        <v>100</v>
      </c>
      <c r="U50" s="71">
        <v>3799</v>
      </c>
      <c r="V50" s="64">
        <v>100</v>
      </c>
    </row>
    <row r="51" spans="1:22" x14ac:dyDescent="0.35">
      <c r="A51" s="16"/>
      <c r="B51" s="34"/>
      <c r="C51" s="65"/>
      <c r="D51" s="65"/>
      <c r="E51" s="65"/>
      <c r="F51" s="65"/>
      <c r="G51" s="65"/>
      <c r="H51" s="65"/>
      <c r="I51" s="65"/>
      <c r="J51" s="65"/>
      <c r="K51" s="65"/>
      <c r="L51" s="65"/>
      <c r="M51" s="65"/>
      <c r="N51" s="65"/>
      <c r="O51" s="65"/>
      <c r="P51" s="65"/>
    </row>
    <row r="52" spans="1:22" x14ac:dyDescent="0.35">
      <c r="A52" s="16"/>
      <c r="B52" s="34" t="s">
        <v>237</v>
      </c>
      <c r="C52" s="65"/>
      <c r="D52" s="65"/>
      <c r="E52" s="65"/>
      <c r="F52" s="65"/>
      <c r="G52" s="65"/>
      <c r="H52" s="65"/>
      <c r="I52" s="65"/>
      <c r="J52" s="65"/>
      <c r="K52" s="65"/>
      <c r="L52" s="65"/>
      <c r="M52" s="65"/>
      <c r="N52" s="65"/>
      <c r="O52" s="65"/>
      <c r="P52" s="65"/>
    </row>
    <row r="53" spans="1:22" x14ac:dyDescent="0.35">
      <c r="A53" s="16"/>
      <c r="B53" s="34"/>
      <c r="C53" s="65"/>
      <c r="D53" s="65"/>
      <c r="E53" s="65"/>
      <c r="F53" s="65"/>
      <c r="G53" s="65"/>
      <c r="H53" s="65"/>
      <c r="I53" s="65"/>
      <c r="J53" s="65"/>
      <c r="K53" s="65"/>
      <c r="L53" s="65"/>
      <c r="M53" s="65"/>
      <c r="N53" s="65"/>
      <c r="O53" s="65"/>
      <c r="P53" s="65"/>
    </row>
    <row r="54" spans="1:22" x14ac:dyDescent="0.35">
      <c r="A54" s="16"/>
      <c r="B54" s="34"/>
      <c r="C54" s="65"/>
      <c r="D54" s="65"/>
      <c r="E54" s="65"/>
      <c r="F54" s="65"/>
      <c r="G54" s="65"/>
      <c r="H54" s="65"/>
      <c r="I54" s="65"/>
      <c r="J54" s="65"/>
      <c r="K54" s="65"/>
      <c r="L54" s="65"/>
      <c r="M54" s="65"/>
      <c r="N54" s="65"/>
      <c r="O54" s="65"/>
      <c r="P54" s="65"/>
    </row>
    <row r="55" spans="1:22" x14ac:dyDescent="0.35">
      <c r="A55" s="16"/>
      <c r="B55" s="65"/>
      <c r="C55" s="65"/>
      <c r="D55" s="65"/>
      <c r="E55" s="65"/>
      <c r="F55" s="65"/>
      <c r="G55" s="65"/>
      <c r="H55" s="65"/>
      <c r="I55" s="65"/>
      <c r="J55" s="65"/>
      <c r="K55" s="65"/>
      <c r="L55" s="65"/>
      <c r="M55" s="65"/>
      <c r="N55" s="65"/>
      <c r="O55" s="65"/>
      <c r="P55" s="65"/>
    </row>
    <row r="56" spans="1:22" x14ac:dyDescent="0.35">
      <c r="A56" s="16"/>
      <c r="B56" s="65"/>
      <c r="C56" s="65"/>
      <c r="D56" s="65"/>
      <c r="E56" s="65"/>
      <c r="F56" s="65"/>
      <c r="G56" s="65"/>
      <c r="H56" s="65"/>
      <c r="I56" s="65"/>
      <c r="J56" s="65"/>
      <c r="K56" s="65"/>
      <c r="L56" s="65"/>
      <c r="M56" s="65"/>
      <c r="N56" s="65"/>
      <c r="O56" s="65"/>
      <c r="P56" s="65"/>
    </row>
    <row r="57" spans="1:22" x14ac:dyDescent="0.35">
      <c r="A57" s="16"/>
      <c r="B57" s="16"/>
      <c r="C57" s="16"/>
      <c r="D57" s="16"/>
      <c r="E57" s="16"/>
      <c r="F57" s="16"/>
      <c r="G57" s="16"/>
      <c r="H57" s="16"/>
      <c r="I57" s="16"/>
      <c r="J57" s="16"/>
      <c r="K57" s="16"/>
      <c r="L57" s="16"/>
      <c r="M57" s="16"/>
      <c r="N57" s="16"/>
      <c r="O57" s="16"/>
      <c r="P57" s="16"/>
    </row>
    <row r="58" spans="1:22" x14ac:dyDescent="0.35">
      <c r="A58" s="16"/>
      <c r="B58" s="16"/>
      <c r="C58" s="16"/>
      <c r="D58" s="16"/>
      <c r="E58" s="16"/>
      <c r="F58" s="16"/>
      <c r="G58" s="16"/>
      <c r="H58" s="16"/>
      <c r="I58" s="16"/>
      <c r="J58" s="16"/>
      <c r="K58" s="16"/>
      <c r="L58" s="16"/>
      <c r="M58" s="16"/>
      <c r="N58" s="16"/>
      <c r="O58" s="16"/>
      <c r="P58" s="16"/>
    </row>
  </sheetData>
  <mergeCells count="10">
    <mergeCell ref="U3:V3"/>
    <mergeCell ref="S3:T3"/>
    <mergeCell ref="C3:D3"/>
    <mergeCell ref="Q3:R3"/>
    <mergeCell ref="O3:P3"/>
    <mergeCell ref="E3:F3"/>
    <mergeCell ref="G3:H3"/>
    <mergeCell ref="I3:J3"/>
    <mergeCell ref="K3:L3"/>
    <mergeCell ref="M3:N3"/>
  </mergeCells>
  <conditionalFormatting sqref="Q22:Q33">
    <cfRule type="cellIs" dxfId="1064" priority="55" operator="between">
      <formula>1</formula>
      <formula>3</formula>
    </cfRule>
  </conditionalFormatting>
  <conditionalFormatting sqref="O22:O33">
    <cfRule type="cellIs" dxfId="1063" priority="54" operator="between">
      <formula>1</formula>
      <formula>3</formula>
    </cfRule>
  </conditionalFormatting>
  <conditionalFormatting sqref="M22:M33">
    <cfRule type="cellIs" dxfId="1062" priority="53" operator="between">
      <formula>1</formula>
      <formula>3</formula>
    </cfRule>
  </conditionalFormatting>
  <conditionalFormatting sqref="K22:K33">
    <cfRule type="cellIs" dxfId="1061" priority="52" operator="between">
      <formula>1</formula>
      <formula>3</formula>
    </cfRule>
  </conditionalFormatting>
  <conditionalFormatting sqref="I22:I33">
    <cfRule type="cellIs" dxfId="1060" priority="51" operator="between">
      <formula>1</formula>
      <formula>3</formula>
    </cfRule>
  </conditionalFormatting>
  <conditionalFormatting sqref="G22:G33">
    <cfRule type="cellIs" dxfId="1059" priority="50" operator="between">
      <formula>1</formula>
      <formula>3</formula>
    </cfRule>
  </conditionalFormatting>
  <conditionalFormatting sqref="E22:E33">
    <cfRule type="cellIs" dxfId="1058" priority="49" operator="between">
      <formula>1</formula>
      <formula>3</formula>
    </cfRule>
  </conditionalFormatting>
  <conditionalFormatting sqref="C22:C33">
    <cfRule type="cellIs" dxfId="1057" priority="48" operator="between">
      <formula>1</formula>
      <formula>3</formula>
    </cfRule>
  </conditionalFormatting>
  <conditionalFormatting sqref="O38:O49">
    <cfRule type="cellIs" dxfId="1056" priority="40" operator="between">
      <formula>1</formula>
      <formula>3</formula>
    </cfRule>
  </conditionalFormatting>
  <conditionalFormatting sqref="O6:O17">
    <cfRule type="cellIs" dxfId="1055" priority="39" operator="between">
      <formula>1</formula>
      <formula>3</formula>
    </cfRule>
  </conditionalFormatting>
  <conditionalFormatting sqref="Q6:Q17">
    <cfRule type="cellIs" dxfId="1054" priority="38" operator="between">
      <formula>1</formula>
      <formula>3</formula>
    </cfRule>
  </conditionalFormatting>
  <conditionalFormatting sqref="M6:M17">
    <cfRule type="cellIs" dxfId="1053" priority="37" operator="between">
      <formula>1</formula>
      <formula>3</formula>
    </cfRule>
  </conditionalFormatting>
  <conditionalFormatting sqref="K6:K17">
    <cfRule type="cellIs" dxfId="1052" priority="36" operator="between">
      <formula>1</formula>
      <formula>3</formula>
    </cfRule>
  </conditionalFormatting>
  <conditionalFormatting sqref="I6:I17">
    <cfRule type="cellIs" dxfId="1051" priority="35" operator="between">
      <formula>1</formula>
      <formula>3</formula>
    </cfRule>
  </conditionalFormatting>
  <conditionalFormatting sqref="G6:G17">
    <cfRule type="cellIs" dxfId="1050" priority="34" operator="between">
      <formula>1</formula>
      <formula>3</formula>
    </cfRule>
  </conditionalFormatting>
  <conditionalFormatting sqref="E6:E17">
    <cfRule type="cellIs" dxfId="1049" priority="33" operator="between">
      <formula>1</formula>
      <formula>3</formula>
    </cfRule>
  </conditionalFormatting>
  <conditionalFormatting sqref="C6:C17">
    <cfRule type="cellIs" dxfId="1048" priority="32" operator="between">
      <formula>1</formula>
      <formula>3</formula>
    </cfRule>
  </conditionalFormatting>
  <conditionalFormatting sqref="C38:C49">
    <cfRule type="cellIs" dxfId="1047" priority="19" operator="between">
      <formula>1</formula>
      <formula>3</formula>
    </cfRule>
  </conditionalFormatting>
  <conditionalFormatting sqref="E38:E49">
    <cfRule type="cellIs" dxfId="1046" priority="18" operator="between">
      <formula>1</formula>
      <formula>3</formula>
    </cfRule>
  </conditionalFormatting>
  <conditionalFormatting sqref="G38:G49">
    <cfRule type="cellIs" dxfId="1045" priority="17" operator="between">
      <formula>1</formula>
      <formula>3</formula>
    </cfRule>
  </conditionalFormatting>
  <conditionalFormatting sqref="I38:I49">
    <cfRule type="cellIs" dxfId="1044" priority="16" operator="between">
      <formula>1</formula>
      <formula>3</formula>
    </cfRule>
  </conditionalFormatting>
  <conditionalFormatting sqref="K38:K49">
    <cfRule type="cellIs" dxfId="1043" priority="15" operator="between">
      <formula>1</formula>
      <formula>3</formula>
    </cfRule>
  </conditionalFormatting>
  <conditionalFormatting sqref="M38:M49">
    <cfRule type="cellIs" dxfId="1042" priority="14" operator="between">
      <formula>1</formula>
      <formula>3</formula>
    </cfRule>
  </conditionalFormatting>
  <conditionalFormatting sqref="Q38:Q49">
    <cfRule type="cellIs" dxfId="1041" priority="13" operator="between">
      <formula>1</formula>
      <formula>3</formula>
    </cfRule>
  </conditionalFormatting>
  <conditionalFormatting sqref="S38:S49">
    <cfRule type="cellIs" dxfId="1040" priority="12" operator="between">
      <formula>1</formula>
      <formula>3</formula>
    </cfRule>
  </conditionalFormatting>
  <conditionalFormatting sqref="S6:S17">
    <cfRule type="cellIs" dxfId="1039" priority="11" operator="between">
      <formula>1</formula>
      <formula>3</formula>
    </cfRule>
  </conditionalFormatting>
  <conditionalFormatting sqref="S22:S31 S33">
    <cfRule type="cellIs" dxfId="1038" priority="9" operator="between">
      <formula>1</formula>
      <formula>3</formula>
    </cfRule>
  </conditionalFormatting>
  <conditionalFormatting sqref="S32">
    <cfRule type="cellIs" dxfId="1037" priority="8" operator="between">
      <formula>1</formula>
      <formula>3</formula>
    </cfRule>
  </conditionalFormatting>
  <conditionalFormatting sqref="U38:U49">
    <cfRule type="cellIs" dxfId="1036" priority="7" operator="between">
      <formula>1</formula>
      <formula>3</formula>
    </cfRule>
  </conditionalFormatting>
  <conditionalFormatting sqref="U6:U17">
    <cfRule type="cellIs" dxfId="1035" priority="6" operator="between">
      <formula>1</formula>
      <formula>3</formula>
    </cfRule>
  </conditionalFormatting>
  <conditionalFormatting sqref="U22:U30">
    <cfRule type="cellIs" dxfId="1034" priority="5" operator="between">
      <formula>1</formula>
      <formula>3</formula>
    </cfRule>
  </conditionalFormatting>
  <conditionalFormatting sqref="U31">
    <cfRule type="cellIs" dxfId="1033" priority="3" operator="between">
      <formula>1</formula>
      <formula>3</formula>
    </cfRule>
  </conditionalFormatting>
  <conditionalFormatting sqref="U32">
    <cfRule type="cellIs" dxfId="1032" priority="2" operator="between">
      <formula>1</formula>
      <formula>3</formula>
    </cfRule>
  </conditionalFormatting>
  <conditionalFormatting sqref="U33">
    <cfRule type="cellIs" dxfId="1031" priority="1" operator="between">
      <formula>1</formula>
      <formula>3</formula>
    </cfRule>
  </conditionalFormatting>
  <pageMargins left="0.51181102362204722" right="0.70866141732283472" top="0.55118110236220474" bottom="0.74803149606299213" header="0.31496062992125984" footer="0.31496062992125984"/>
  <pageSetup paperSize="121" scale="73" orientation="landscape" r:id="rId1"/>
  <headerFooter>
    <oddHeader>&amp;C&amp;"Arial Black"&amp;11&amp;KFF0000OFFICIAL&amp;1#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64"/>
  <sheetViews>
    <sheetView defaultGridColor="0" colorId="9"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4.73046875" customWidth="1"/>
    <col min="3" max="22" width="9.86328125" customWidth="1"/>
  </cols>
  <sheetData>
    <row r="1" spans="1:22" ht="55.5" customHeight="1" x14ac:dyDescent="0.35">
      <c r="B1" s="25" t="s">
        <v>210</v>
      </c>
      <c r="C1" s="16"/>
      <c r="D1" s="16"/>
      <c r="E1" s="16"/>
      <c r="F1" s="16"/>
      <c r="G1" s="16"/>
      <c r="H1" s="16"/>
      <c r="I1" s="16"/>
      <c r="J1" s="16"/>
      <c r="K1" s="16"/>
      <c r="L1" s="16"/>
      <c r="M1" s="16"/>
      <c r="N1" s="16"/>
      <c r="O1" s="16"/>
      <c r="P1" s="16"/>
      <c r="Q1" s="16"/>
      <c r="R1" s="16"/>
      <c r="S1" s="16"/>
      <c r="T1" s="16"/>
      <c r="U1" s="16"/>
      <c r="V1" s="16"/>
    </row>
    <row r="2" spans="1:22" ht="15" x14ac:dyDescent="0.35">
      <c r="A2" s="16"/>
      <c r="B2" s="32" t="s">
        <v>302</v>
      </c>
      <c r="C2" s="16"/>
      <c r="D2" s="16"/>
      <c r="E2" s="16"/>
      <c r="F2" s="16"/>
      <c r="G2" s="16"/>
      <c r="H2" s="16"/>
      <c r="I2" s="16"/>
      <c r="J2" s="16"/>
      <c r="K2" s="16"/>
      <c r="L2" s="16"/>
      <c r="M2" s="16"/>
      <c r="N2" s="16"/>
      <c r="O2" s="16"/>
      <c r="P2" s="16"/>
      <c r="Q2" s="16"/>
      <c r="R2" s="16"/>
      <c r="S2" s="16"/>
      <c r="T2" s="16"/>
      <c r="U2" s="16"/>
      <c r="V2" s="16"/>
    </row>
    <row r="3" spans="1:22" ht="15" x14ac:dyDescent="0.35">
      <c r="A3" s="38"/>
      <c r="B3" s="48"/>
      <c r="C3" s="230">
        <v>41455</v>
      </c>
      <c r="D3" s="230"/>
      <c r="E3" s="230">
        <v>41820</v>
      </c>
      <c r="F3" s="230"/>
      <c r="G3" s="230" t="s">
        <v>213</v>
      </c>
      <c r="H3" s="230"/>
      <c r="I3" s="230">
        <v>42551</v>
      </c>
      <c r="J3" s="230"/>
      <c r="K3" s="230">
        <v>42916</v>
      </c>
      <c r="L3" s="230"/>
      <c r="M3" s="230">
        <v>43281</v>
      </c>
      <c r="N3" s="230"/>
      <c r="O3" s="230">
        <v>43646</v>
      </c>
      <c r="P3" s="230"/>
      <c r="Q3" s="230">
        <v>44012</v>
      </c>
      <c r="R3" s="231"/>
      <c r="S3" s="230">
        <v>44377</v>
      </c>
      <c r="T3" s="231"/>
      <c r="U3" s="230">
        <v>44742</v>
      </c>
      <c r="V3" s="231"/>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5" x14ac:dyDescent="0.35">
      <c r="A5" s="15"/>
      <c r="B5" s="33" t="s">
        <v>278</v>
      </c>
      <c r="C5" s="40"/>
      <c r="D5" s="40"/>
      <c r="E5" s="40"/>
      <c r="F5" s="40"/>
      <c r="G5" s="40"/>
      <c r="H5" s="40"/>
      <c r="I5" s="40"/>
      <c r="J5" s="40"/>
      <c r="K5" s="40"/>
      <c r="L5" s="40"/>
      <c r="M5" s="40"/>
      <c r="N5" s="40"/>
      <c r="O5" s="40"/>
      <c r="P5" s="40"/>
      <c r="Q5" s="40"/>
      <c r="R5" s="40"/>
    </row>
    <row r="6" spans="1:22" ht="12.75" customHeight="1" x14ac:dyDescent="0.35">
      <c r="A6" s="15"/>
      <c r="B6" s="34" t="s">
        <v>188</v>
      </c>
      <c r="C6" s="58">
        <v>73</v>
      </c>
      <c r="D6" s="42">
        <v>8.4393063583815024</v>
      </c>
      <c r="E6" s="58">
        <v>69</v>
      </c>
      <c r="F6" s="42">
        <v>6.5902578796561597</v>
      </c>
      <c r="G6" s="58">
        <v>91</v>
      </c>
      <c r="H6" s="42">
        <v>6.9731800766283518</v>
      </c>
      <c r="I6" s="58">
        <v>113</v>
      </c>
      <c r="J6" s="42">
        <v>6.5545243619489559</v>
      </c>
      <c r="K6" s="58">
        <v>90</v>
      </c>
      <c r="L6" s="42">
        <v>4.4466403162055332</v>
      </c>
      <c r="M6" s="58">
        <v>109</v>
      </c>
      <c r="N6" s="42">
        <v>4.4111695669769322</v>
      </c>
      <c r="O6" s="58">
        <v>115</v>
      </c>
      <c r="P6" s="42">
        <v>4.251386321626617</v>
      </c>
      <c r="Q6" s="58">
        <v>119</v>
      </c>
      <c r="R6" s="42">
        <v>5.1515151515151514</v>
      </c>
      <c r="S6" s="58">
        <v>132</v>
      </c>
      <c r="T6" s="42">
        <v>4.4534412955465585</v>
      </c>
      <c r="U6" s="58">
        <v>134</v>
      </c>
      <c r="V6" s="42">
        <v>5.1757435303205863</v>
      </c>
    </row>
    <row r="7" spans="1:22" x14ac:dyDescent="0.35">
      <c r="A7" s="6"/>
      <c r="B7" s="34" t="s">
        <v>190</v>
      </c>
      <c r="C7" s="58">
        <v>259</v>
      </c>
      <c r="D7" s="42">
        <v>29.942196531791907</v>
      </c>
      <c r="E7" s="58">
        <v>372</v>
      </c>
      <c r="F7" s="42">
        <v>35.53008595988539</v>
      </c>
      <c r="G7" s="58">
        <v>419</v>
      </c>
      <c r="H7" s="42">
        <v>32.107279693486589</v>
      </c>
      <c r="I7" s="58">
        <v>591</v>
      </c>
      <c r="J7" s="42">
        <v>34.280742459396748</v>
      </c>
      <c r="K7" s="58">
        <v>728</v>
      </c>
      <c r="L7" s="42">
        <v>35.968379446640313</v>
      </c>
      <c r="M7" s="58">
        <v>855</v>
      </c>
      <c r="N7" s="42">
        <v>34.60137596114933</v>
      </c>
      <c r="O7" s="58">
        <v>1001</v>
      </c>
      <c r="P7" s="42">
        <v>37.005545286506468</v>
      </c>
      <c r="Q7" s="58">
        <v>817</v>
      </c>
      <c r="R7" s="42">
        <v>35.367965367965368</v>
      </c>
      <c r="S7" s="58">
        <v>1163</v>
      </c>
      <c r="T7" s="42">
        <v>39.23751686909582</v>
      </c>
      <c r="U7" s="58">
        <v>1038</v>
      </c>
      <c r="V7" s="42">
        <v>40.092699884125146</v>
      </c>
    </row>
    <row r="8" spans="1:22" x14ac:dyDescent="0.35">
      <c r="A8" s="6"/>
      <c r="B8" s="34" t="s">
        <v>293</v>
      </c>
      <c r="C8" s="58">
        <v>80</v>
      </c>
      <c r="D8" s="63">
        <v>9.2485549132947966</v>
      </c>
      <c r="E8" s="58">
        <v>74</v>
      </c>
      <c r="F8" s="63">
        <v>7.0678127984718246</v>
      </c>
      <c r="G8" s="58">
        <v>89</v>
      </c>
      <c r="H8" s="63">
        <v>6.8199233716475103</v>
      </c>
      <c r="I8" s="58">
        <v>97</v>
      </c>
      <c r="J8" s="63">
        <v>5.6264501160092806</v>
      </c>
      <c r="K8" s="58">
        <v>124</v>
      </c>
      <c r="L8" s="63">
        <v>6.1264822134387353</v>
      </c>
      <c r="M8" s="58">
        <v>176</v>
      </c>
      <c r="N8" s="63">
        <v>7.1226224200728456</v>
      </c>
      <c r="O8" s="58">
        <v>189</v>
      </c>
      <c r="P8" s="42">
        <v>6.9870609981515717</v>
      </c>
      <c r="Q8" s="58">
        <v>202</v>
      </c>
      <c r="R8" s="42">
        <v>8.7445887445887447</v>
      </c>
      <c r="S8" s="58">
        <v>237</v>
      </c>
      <c r="T8" s="42">
        <v>7.9959514170040489</v>
      </c>
      <c r="U8" s="58">
        <v>262</v>
      </c>
      <c r="V8" s="42">
        <v>10.119737350328311</v>
      </c>
    </row>
    <row r="9" spans="1:22" x14ac:dyDescent="0.35">
      <c r="A9" s="16"/>
      <c r="B9" s="34" t="s">
        <v>294</v>
      </c>
      <c r="C9" s="58">
        <v>80</v>
      </c>
      <c r="D9" s="42">
        <v>9.2485549132947966</v>
      </c>
      <c r="E9" s="58">
        <v>75</v>
      </c>
      <c r="F9" s="42">
        <v>7.1633237822349569</v>
      </c>
      <c r="G9" s="58">
        <v>90</v>
      </c>
      <c r="H9" s="42">
        <v>6.8965517241379306</v>
      </c>
      <c r="I9" s="58">
        <v>102</v>
      </c>
      <c r="J9" s="42">
        <v>5.916473317865429</v>
      </c>
      <c r="K9" s="58">
        <v>130</v>
      </c>
      <c r="L9" s="42">
        <v>6.4229249011857714</v>
      </c>
      <c r="M9" s="58">
        <v>139</v>
      </c>
      <c r="N9" s="42">
        <v>5.6252529340348039</v>
      </c>
      <c r="O9" s="58">
        <v>140</v>
      </c>
      <c r="P9" s="42">
        <v>5.1756007393715349</v>
      </c>
      <c r="Q9" s="58">
        <v>139</v>
      </c>
      <c r="R9" s="42">
        <v>6.0173160173160172</v>
      </c>
      <c r="S9" s="58">
        <v>124</v>
      </c>
      <c r="T9" s="42">
        <v>4.1835357624831309</v>
      </c>
      <c r="U9" s="58">
        <v>110</v>
      </c>
      <c r="V9" s="42">
        <v>4.2487446890691389</v>
      </c>
    </row>
    <row r="10" spans="1:22" x14ac:dyDescent="0.35">
      <c r="A10" s="16"/>
      <c r="B10" s="34" t="s">
        <v>196</v>
      </c>
      <c r="C10" s="58">
        <v>79</v>
      </c>
      <c r="D10" s="42">
        <v>9.1329479768786115</v>
      </c>
      <c r="E10" s="58">
        <v>104</v>
      </c>
      <c r="F10" s="42">
        <v>9.9331423113658079</v>
      </c>
      <c r="G10" s="58">
        <v>137</v>
      </c>
      <c r="H10" s="42">
        <v>10.498084291187739</v>
      </c>
      <c r="I10" s="58">
        <v>195</v>
      </c>
      <c r="J10" s="42">
        <v>11.310904872389791</v>
      </c>
      <c r="K10" s="58">
        <v>176</v>
      </c>
      <c r="L10" s="42">
        <v>8.695652173913043</v>
      </c>
      <c r="M10" s="58">
        <v>250</v>
      </c>
      <c r="N10" s="42">
        <v>10.117361392148927</v>
      </c>
      <c r="O10" s="58">
        <v>257</v>
      </c>
      <c r="P10" s="42">
        <v>9.5009242144177453</v>
      </c>
      <c r="Q10" s="58">
        <v>210</v>
      </c>
      <c r="R10" s="42">
        <v>9.0909090909090917</v>
      </c>
      <c r="S10" s="58">
        <v>235</v>
      </c>
      <c r="T10" s="42">
        <v>7.9284750337381915</v>
      </c>
      <c r="U10" s="58">
        <v>188</v>
      </c>
      <c r="V10" s="42">
        <v>7.2614909231363463</v>
      </c>
    </row>
    <row r="11" spans="1:22" x14ac:dyDescent="0.35">
      <c r="A11" s="16"/>
      <c r="B11" s="34" t="s">
        <v>295</v>
      </c>
      <c r="C11" s="58">
        <v>17</v>
      </c>
      <c r="D11" s="55">
        <v>1.9653179190751446</v>
      </c>
      <c r="E11" s="58">
        <v>27</v>
      </c>
      <c r="F11" s="55">
        <v>2.5787965616045847</v>
      </c>
      <c r="G11" s="58">
        <v>21</v>
      </c>
      <c r="H11" s="55">
        <v>1.6091954022988506</v>
      </c>
      <c r="I11" s="58">
        <v>40</v>
      </c>
      <c r="J11" s="55">
        <v>2.3201856148491879</v>
      </c>
      <c r="K11" s="58">
        <v>35</v>
      </c>
      <c r="L11" s="55">
        <v>1.7292490118577075</v>
      </c>
      <c r="M11" s="58">
        <v>55</v>
      </c>
      <c r="N11" s="55">
        <v>2.2258195062727641</v>
      </c>
      <c r="O11" s="58">
        <v>76</v>
      </c>
      <c r="P11" s="42">
        <v>2.8096118299445472</v>
      </c>
      <c r="Q11" s="58">
        <v>45</v>
      </c>
      <c r="R11" s="42">
        <v>1.948051948051948</v>
      </c>
      <c r="S11" s="58">
        <v>65</v>
      </c>
      <c r="T11" s="42">
        <v>2.1929824561403506</v>
      </c>
      <c r="U11" s="58">
        <v>48</v>
      </c>
      <c r="V11" s="42">
        <v>1.8539976825028968</v>
      </c>
    </row>
    <row r="12" spans="1:22" x14ac:dyDescent="0.35">
      <c r="A12" s="16"/>
      <c r="B12" s="37" t="s">
        <v>296</v>
      </c>
      <c r="C12" s="58">
        <v>58</v>
      </c>
      <c r="D12" s="42">
        <v>6.7052023121387281</v>
      </c>
      <c r="E12" s="58">
        <v>102</v>
      </c>
      <c r="F12" s="42">
        <v>9.7421203438395416</v>
      </c>
      <c r="G12" s="58">
        <v>138</v>
      </c>
      <c r="H12" s="42">
        <v>10.574712643678161</v>
      </c>
      <c r="I12" s="58">
        <v>200</v>
      </c>
      <c r="J12" s="42">
        <v>11.600928074245939</v>
      </c>
      <c r="K12" s="58">
        <v>231</v>
      </c>
      <c r="L12" s="42">
        <v>11.413043478260869</v>
      </c>
      <c r="M12" s="58">
        <v>299</v>
      </c>
      <c r="N12" s="42">
        <v>12.100364225010116</v>
      </c>
      <c r="O12" s="58">
        <v>309</v>
      </c>
      <c r="P12" s="42">
        <v>11.423290203327172</v>
      </c>
      <c r="Q12" s="58">
        <v>251</v>
      </c>
      <c r="R12" s="42">
        <v>10.865800865800866</v>
      </c>
      <c r="S12" s="58">
        <v>342</v>
      </c>
      <c r="T12" s="42">
        <v>11.538461538461538</v>
      </c>
      <c r="U12" s="58">
        <v>277</v>
      </c>
      <c r="V12" s="42">
        <v>10.699111626110467</v>
      </c>
    </row>
    <row r="13" spans="1:22" x14ac:dyDescent="0.35">
      <c r="A13" s="16"/>
      <c r="B13" s="34" t="s">
        <v>297</v>
      </c>
      <c r="C13" s="58">
        <v>10</v>
      </c>
      <c r="D13" s="42">
        <v>1.1560693641618496</v>
      </c>
      <c r="E13" s="58">
        <v>22</v>
      </c>
      <c r="F13" s="42">
        <v>2.1012416427889207</v>
      </c>
      <c r="G13" s="58">
        <v>33</v>
      </c>
      <c r="H13" s="42">
        <v>2.5287356321839081</v>
      </c>
      <c r="I13" s="58">
        <v>40</v>
      </c>
      <c r="J13" s="42">
        <v>2.3201856148491879</v>
      </c>
      <c r="K13" s="58">
        <v>34</v>
      </c>
      <c r="L13" s="42">
        <v>1.6798418972332017</v>
      </c>
      <c r="M13" s="58">
        <v>76</v>
      </c>
      <c r="N13" s="42">
        <v>3.075677863213274</v>
      </c>
      <c r="O13" s="58">
        <v>75</v>
      </c>
      <c r="P13" s="42">
        <v>2.7726432532347505</v>
      </c>
      <c r="Q13" s="58">
        <v>67</v>
      </c>
      <c r="R13" s="42">
        <v>2.9004329004329006</v>
      </c>
      <c r="S13" s="58">
        <v>108</v>
      </c>
      <c r="T13" s="42">
        <v>3.6437246963562751</v>
      </c>
      <c r="U13" s="58">
        <v>82</v>
      </c>
      <c r="V13" s="42">
        <v>3.1672460409424485</v>
      </c>
    </row>
    <row r="14" spans="1:22" x14ac:dyDescent="0.35">
      <c r="A14" s="16"/>
      <c r="B14" s="34" t="s">
        <v>298</v>
      </c>
      <c r="C14" s="58">
        <v>182</v>
      </c>
      <c r="D14" s="42">
        <v>21.040462427745666</v>
      </c>
      <c r="E14" s="58">
        <v>181</v>
      </c>
      <c r="F14" s="42">
        <v>17.287488061127029</v>
      </c>
      <c r="G14" s="58">
        <v>243</v>
      </c>
      <c r="H14" s="42">
        <v>18.620689655172416</v>
      </c>
      <c r="I14" s="58">
        <v>296</v>
      </c>
      <c r="J14" s="42">
        <v>17.169373549883989</v>
      </c>
      <c r="K14" s="58">
        <v>355</v>
      </c>
      <c r="L14" s="42">
        <v>17.539525691699602</v>
      </c>
      <c r="M14" s="58">
        <v>415</v>
      </c>
      <c r="N14" s="42">
        <v>16.79481991096722</v>
      </c>
      <c r="O14" s="58">
        <v>446</v>
      </c>
      <c r="P14" s="42">
        <v>16.487985212569317</v>
      </c>
      <c r="Q14" s="58">
        <v>388</v>
      </c>
      <c r="R14" s="42">
        <v>16.796536796536795</v>
      </c>
      <c r="S14" s="58">
        <v>459</v>
      </c>
      <c r="T14" s="42">
        <v>15.485829959514168</v>
      </c>
      <c r="U14" s="58">
        <v>349</v>
      </c>
      <c r="V14" s="42">
        <v>13.480108149864813</v>
      </c>
    </row>
    <row r="15" spans="1:22" x14ac:dyDescent="0.35">
      <c r="A15" s="16"/>
      <c r="B15" s="34" t="s">
        <v>299</v>
      </c>
      <c r="C15" s="58">
        <v>10</v>
      </c>
      <c r="D15" s="63">
        <v>1.1560693641618496</v>
      </c>
      <c r="E15" s="58">
        <v>12</v>
      </c>
      <c r="F15" s="63">
        <v>1.1461318051575931</v>
      </c>
      <c r="G15" s="58">
        <v>28</v>
      </c>
      <c r="H15" s="63">
        <v>2.1455938697318007</v>
      </c>
      <c r="I15" s="58">
        <v>28</v>
      </c>
      <c r="J15" s="63">
        <v>1.6241299303944314</v>
      </c>
      <c r="K15" s="58">
        <v>71</v>
      </c>
      <c r="L15" s="63">
        <v>3.5079051383399209</v>
      </c>
      <c r="M15" s="58">
        <v>56</v>
      </c>
      <c r="N15" s="63">
        <v>2.2662889518413598</v>
      </c>
      <c r="O15" s="58">
        <v>54</v>
      </c>
      <c r="P15" s="42">
        <v>1.9963031423290205</v>
      </c>
      <c r="Q15" s="58">
        <v>49</v>
      </c>
      <c r="R15" s="42">
        <v>2.1212121212121215</v>
      </c>
      <c r="S15" s="58">
        <v>70</v>
      </c>
      <c r="T15" s="42">
        <v>2.3616734143049936</v>
      </c>
      <c r="U15" s="58">
        <v>77</v>
      </c>
      <c r="V15" s="42">
        <v>2.9741212823483973</v>
      </c>
    </row>
    <row r="16" spans="1:22" x14ac:dyDescent="0.35">
      <c r="A16" s="16"/>
      <c r="B16" s="34" t="s">
        <v>300</v>
      </c>
      <c r="C16" s="58">
        <v>15</v>
      </c>
      <c r="D16" s="42">
        <v>1.7341040462427744</v>
      </c>
      <c r="E16" s="58">
        <v>9</v>
      </c>
      <c r="F16" s="42">
        <v>0.8595988538681949</v>
      </c>
      <c r="G16" s="58">
        <v>15</v>
      </c>
      <c r="H16" s="42">
        <v>1.1494252873563218</v>
      </c>
      <c r="I16" s="58">
        <v>18</v>
      </c>
      <c r="J16" s="42">
        <v>1.0440835266821344</v>
      </c>
      <c r="K16" s="58">
        <v>31</v>
      </c>
      <c r="L16" s="42">
        <v>1.5316205533596838</v>
      </c>
      <c r="M16" s="58">
        <v>37</v>
      </c>
      <c r="N16" s="42">
        <v>1.4973694860380411</v>
      </c>
      <c r="O16" s="58">
        <v>24</v>
      </c>
      <c r="P16" s="42">
        <v>0.88724584103512005</v>
      </c>
      <c r="Q16" s="58">
        <v>20</v>
      </c>
      <c r="R16" s="42">
        <v>0.86580086580086579</v>
      </c>
      <c r="S16" s="58">
        <v>21</v>
      </c>
      <c r="T16" s="42">
        <v>0.708502024291498</v>
      </c>
      <c r="U16" s="58">
        <v>21</v>
      </c>
      <c r="V16" s="42">
        <v>0.81112398609501735</v>
      </c>
    </row>
    <row r="17" spans="1:22" x14ac:dyDescent="0.35">
      <c r="A17" s="16"/>
      <c r="B17" s="34" t="s">
        <v>230</v>
      </c>
      <c r="C17" s="58" t="s">
        <v>272</v>
      </c>
      <c r="D17" s="42" t="s">
        <v>231</v>
      </c>
      <c r="E17" s="58">
        <v>0</v>
      </c>
      <c r="F17" s="42">
        <v>0</v>
      </c>
      <c r="G17" s="58" t="s">
        <v>272</v>
      </c>
      <c r="H17" s="42" t="s">
        <v>231</v>
      </c>
      <c r="I17" s="58">
        <v>4</v>
      </c>
      <c r="J17" s="42">
        <v>0.23201856148491878</v>
      </c>
      <c r="K17" s="58">
        <v>19</v>
      </c>
      <c r="L17" s="42">
        <v>0.93873517786561256</v>
      </c>
      <c r="M17" s="58">
        <v>4</v>
      </c>
      <c r="N17" s="42">
        <v>0.16187778227438285</v>
      </c>
      <c r="O17" s="58">
        <v>19</v>
      </c>
      <c r="P17" s="42">
        <v>0.70240295748613679</v>
      </c>
      <c r="Q17" s="58" t="s">
        <v>272</v>
      </c>
      <c r="R17" s="42" t="s">
        <v>231</v>
      </c>
      <c r="S17" s="58">
        <v>8</v>
      </c>
      <c r="T17" s="42">
        <v>0.26990553306342779</v>
      </c>
      <c r="U17" s="58" t="s">
        <v>272</v>
      </c>
      <c r="V17" s="42" t="s">
        <v>231</v>
      </c>
    </row>
    <row r="18" spans="1:22" x14ac:dyDescent="0.35">
      <c r="A18" s="16"/>
      <c r="B18" s="51" t="s">
        <v>301</v>
      </c>
      <c r="C18" s="71">
        <v>865</v>
      </c>
      <c r="D18" s="69">
        <v>100</v>
      </c>
      <c r="E18" s="71">
        <v>1047</v>
      </c>
      <c r="F18" s="69">
        <v>100</v>
      </c>
      <c r="G18" s="71">
        <v>1305</v>
      </c>
      <c r="H18" s="69">
        <v>100</v>
      </c>
      <c r="I18" s="71">
        <v>1724</v>
      </c>
      <c r="J18" s="69">
        <v>100</v>
      </c>
      <c r="K18" s="71">
        <v>2024</v>
      </c>
      <c r="L18" s="69">
        <v>100</v>
      </c>
      <c r="M18" s="71">
        <v>2471</v>
      </c>
      <c r="N18" s="69">
        <v>100</v>
      </c>
      <c r="O18" s="71">
        <v>2705</v>
      </c>
      <c r="P18" s="64">
        <v>100</v>
      </c>
      <c r="Q18" s="71">
        <v>2310</v>
      </c>
      <c r="R18" s="64">
        <v>100.00000000000001</v>
      </c>
      <c r="S18" s="71">
        <v>2964</v>
      </c>
      <c r="T18" s="64">
        <v>100.00000000000001</v>
      </c>
      <c r="U18" s="71">
        <v>2589</v>
      </c>
      <c r="V18" s="64">
        <v>100</v>
      </c>
    </row>
    <row r="19" spans="1:22" x14ac:dyDescent="0.35">
      <c r="A19" s="16"/>
      <c r="B19" s="37"/>
      <c r="C19" s="58"/>
      <c r="D19" s="55"/>
      <c r="E19" s="58"/>
      <c r="F19" s="55"/>
      <c r="G19" s="58"/>
      <c r="H19" s="55"/>
      <c r="I19" s="58"/>
      <c r="J19" s="55"/>
      <c r="K19" s="58"/>
      <c r="L19" s="55"/>
      <c r="M19" s="58"/>
      <c r="N19" s="55"/>
      <c r="O19" s="58"/>
      <c r="P19" s="55"/>
      <c r="Q19" s="58"/>
      <c r="R19" s="55"/>
    </row>
    <row r="20" spans="1:22" x14ac:dyDescent="0.35">
      <c r="A20" s="16"/>
      <c r="B20" s="34"/>
      <c r="C20" s="58"/>
      <c r="D20" s="42"/>
      <c r="E20" s="58"/>
      <c r="F20" s="42"/>
      <c r="G20" s="58"/>
      <c r="H20" s="42"/>
      <c r="I20" s="58"/>
      <c r="J20" s="42"/>
      <c r="K20" s="58"/>
      <c r="L20" s="42"/>
      <c r="M20" s="58"/>
      <c r="N20" s="42"/>
      <c r="O20" s="58"/>
      <c r="P20" s="42"/>
      <c r="Q20" s="58"/>
      <c r="R20" s="42"/>
    </row>
    <row r="21" spans="1:22" x14ac:dyDescent="0.35">
      <c r="A21" s="16"/>
      <c r="B21" s="33" t="s">
        <v>285</v>
      </c>
      <c r="C21" s="45"/>
      <c r="D21" s="42"/>
      <c r="E21" s="45"/>
      <c r="F21" s="42"/>
      <c r="G21" s="45"/>
      <c r="H21" s="42"/>
      <c r="I21" s="45"/>
      <c r="J21" s="42"/>
      <c r="K21" s="45"/>
      <c r="L21" s="42"/>
      <c r="M21" s="45"/>
      <c r="N21" s="42"/>
      <c r="O21" s="45"/>
      <c r="P21" s="42"/>
      <c r="Q21" s="45"/>
      <c r="R21" s="42"/>
    </row>
    <row r="22" spans="1:22" x14ac:dyDescent="0.35">
      <c r="A22" s="16"/>
      <c r="B22" s="34" t="s">
        <v>188</v>
      </c>
      <c r="C22" s="58">
        <v>9</v>
      </c>
      <c r="D22" s="42">
        <v>10.112359550561797</v>
      </c>
      <c r="E22" s="58">
        <v>8</v>
      </c>
      <c r="F22" s="42">
        <v>8.695652173913043</v>
      </c>
      <c r="G22" s="58">
        <v>6</v>
      </c>
      <c r="H22" s="42">
        <v>4.6875</v>
      </c>
      <c r="I22" s="58">
        <v>15</v>
      </c>
      <c r="J22" s="42">
        <v>9.4936708860759502</v>
      </c>
      <c r="K22" s="58">
        <v>19</v>
      </c>
      <c r="L22" s="42">
        <v>9.5</v>
      </c>
      <c r="M22" s="58">
        <v>18</v>
      </c>
      <c r="N22" s="42">
        <v>7.5</v>
      </c>
      <c r="O22" s="58">
        <v>15</v>
      </c>
      <c r="P22" s="42">
        <v>5.5970149253731343</v>
      </c>
      <c r="Q22" s="58">
        <v>11</v>
      </c>
      <c r="R22" s="42">
        <v>6.3218390804597711</v>
      </c>
      <c r="S22" s="58">
        <v>18</v>
      </c>
      <c r="T22" s="42">
        <v>8.1447963800904972</v>
      </c>
      <c r="U22" s="58">
        <v>10</v>
      </c>
      <c r="V22" s="42">
        <v>5.5555555555555554</v>
      </c>
    </row>
    <row r="23" spans="1:22" x14ac:dyDescent="0.35">
      <c r="A23" s="16"/>
      <c r="B23" s="34" t="s">
        <v>190</v>
      </c>
      <c r="C23" s="58">
        <v>21</v>
      </c>
      <c r="D23" s="42">
        <v>23.595505617977526</v>
      </c>
      <c r="E23" s="58">
        <v>23</v>
      </c>
      <c r="F23" s="42">
        <v>25</v>
      </c>
      <c r="G23" s="58">
        <v>24</v>
      </c>
      <c r="H23" s="42">
        <v>18.75</v>
      </c>
      <c r="I23" s="58">
        <v>34</v>
      </c>
      <c r="J23" s="42">
        <v>21.518987341772153</v>
      </c>
      <c r="K23" s="58">
        <v>55</v>
      </c>
      <c r="L23" s="42">
        <v>27.500000000000004</v>
      </c>
      <c r="M23" s="58">
        <v>62</v>
      </c>
      <c r="N23" s="42">
        <v>25.833333333333336</v>
      </c>
      <c r="O23" s="58">
        <v>62</v>
      </c>
      <c r="P23" s="42">
        <v>23.134328358208954</v>
      </c>
      <c r="Q23" s="58">
        <v>34</v>
      </c>
      <c r="R23" s="42">
        <v>19.540229885057471</v>
      </c>
      <c r="S23" s="58">
        <v>72</v>
      </c>
      <c r="T23" s="42">
        <v>32.579185520361989</v>
      </c>
      <c r="U23" s="58">
        <v>57</v>
      </c>
      <c r="V23" s="42">
        <v>31.666666666666664</v>
      </c>
    </row>
    <row r="24" spans="1:22" x14ac:dyDescent="0.35">
      <c r="A24" s="16"/>
      <c r="B24" s="34" t="s">
        <v>293</v>
      </c>
      <c r="C24" s="58" t="s">
        <v>272</v>
      </c>
      <c r="D24" s="42" t="s">
        <v>231</v>
      </c>
      <c r="E24" s="58">
        <v>0</v>
      </c>
      <c r="F24" s="63">
        <v>0</v>
      </c>
      <c r="G24" s="58" t="s">
        <v>272</v>
      </c>
      <c r="H24" s="42" t="s">
        <v>231</v>
      </c>
      <c r="I24" s="58" t="s">
        <v>272</v>
      </c>
      <c r="J24" s="42" t="s">
        <v>231</v>
      </c>
      <c r="K24" s="58" t="s">
        <v>272</v>
      </c>
      <c r="L24" s="42" t="s">
        <v>231</v>
      </c>
      <c r="M24" s="58" t="s">
        <v>272</v>
      </c>
      <c r="N24" s="42" t="s">
        <v>231</v>
      </c>
      <c r="O24" s="58">
        <v>6</v>
      </c>
      <c r="P24" s="42">
        <v>2.2388059701492535</v>
      </c>
      <c r="Q24" s="58" t="s">
        <v>272</v>
      </c>
      <c r="R24" s="42" t="s">
        <v>231</v>
      </c>
      <c r="S24" s="58">
        <v>7</v>
      </c>
      <c r="T24" s="42">
        <v>3.1674208144796379</v>
      </c>
      <c r="U24" s="58">
        <v>5</v>
      </c>
      <c r="V24" s="42">
        <v>2.7777777777777777</v>
      </c>
    </row>
    <row r="25" spans="1:22" x14ac:dyDescent="0.35">
      <c r="A25" s="16"/>
      <c r="B25" s="34" t="s">
        <v>294</v>
      </c>
      <c r="C25" s="58">
        <v>8</v>
      </c>
      <c r="D25" s="42">
        <v>8.9887640449438209</v>
      </c>
      <c r="E25" s="58">
        <v>7</v>
      </c>
      <c r="F25" s="42">
        <v>7.608695652173914</v>
      </c>
      <c r="G25" s="58">
        <v>8</v>
      </c>
      <c r="H25" s="42">
        <v>6.25</v>
      </c>
      <c r="I25" s="58">
        <v>10</v>
      </c>
      <c r="J25" s="42">
        <v>6.3291139240506329</v>
      </c>
      <c r="K25" s="58">
        <v>8</v>
      </c>
      <c r="L25" s="42">
        <v>4</v>
      </c>
      <c r="M25" s="58">
        <v>11</v>
      </c>
      <c r="N25" s="42">
        <v>4.583333333333333</v>
      </c>
      <c r="O25" s="58">
        <v>12</v>
      </c>
      <c r="P25" s="42">
        <v>4.4776119402985071</v>
      </c>
      <c r="Q25" s="58">
        <v>9</v>
      </c>
      <c r="R25" s="42">
        <v>5.1724137931034484</v>
      </c>
      <c r="S25" s="58">
        <v>12</v>
      </c>
      <c r="T25" s="42">
        <v>5.4298642533936654</v>
      </c>
      <c r="U25" s="58">
        <v>9</v>
      </c>
      <c r="V25" s="42">
        <v>5</v>
      </c>
    </row>
    <row r="26" spans="1:22" x14ac:dyDescent="0.35">
      <c r="A26" s="16"/>
      <c r="B26" s="34" t="s">
        <v>196</v>
      </c>
      <c r="C26" s="58">
        <v>10</v>
      </c>
      <c r="D26" s="42">
        <v>11.235955056179774</v>
      </c>
      <c r="E26" s="58">
        <v>8</v>
      </c>
      <c r="F26" s="42">
        <v>8.695652173913043</v>
      </c>
      <c r="G26" s="58">
        <v>13</v>
      </c>
      <c r="H26" s="42">
        <v>10.15625</v>
      </c>
      <c r="I26" s="58">
        <v>20</v>
      </c>
      <c r="J26" s="42">
        <v>12.658227848101266</v>
      </c>
      <c r="K26" s="58">
        <v>13</v>
      </c>
      <c r="L26" s="42">
        <v>6.5</v>
      </c>
      <c r="M26" s="58">
        <v>23</v>
      </c>
      <c r="N26" s="42">
        <v>9.5833333333333339</v>
      </c>
      <c r="O26" s="58">
        <v>29</v>
      </c>
      <c r="P26" s="42">
        <v>10.820895522388058</v>
      </c>
      <c r="Q26" s="58">
        <v>21</v>
      </c>
      <c r="R26" s="42">
        <v>12.068965517241379</v>
      </c>
      <c r="S26" s="58">
        <v>19</v>
      </c>
      <c r="T26" s="42">
        <v>8.5972850678733028</v>
      </c>
      <c r="U26" s="58">
        <v>15</v>
      </c>
      <c r="V26" s="42">
        <v>8.3333333333333321</v>
      </c>
    </row>
    <row r="27" spans="1:22" x14ac:dyDescent="0.35">
      <c r="A27" s="16"/>
      <c r="B27" s="34" t="s">
        <v>295</v>
      </c>
      <c r="C27" s="58">
        <v>5</v>
      </c>
      <c r="D27" s="55">
        <v>5.6179775280898872</v>
      </c>
      <c r="E27" s="58">
        <v>6</v>
      </c>
      <c r="F27" s="55">
        <v>6.5217391304347823</v>
      </c>
      <c r="G27" s="58">
        <v>6</v>
      </c>
      <c r="H27" s="55">
        <v>4.6875</v>
      </c>
      <c r="I27" s="58">
        <v>9</v>
      </c>
      <c r="J27" s="55">
        <v>5.6962025316455698</v>
      </c>
      <c r="K27" s="58">
        <v>12</v>
      </c>
      <c r="L27" s="55">
        <v>6</v>
      </c>
      <c r="M27" s="58">
        <v>15</v>
      </c>
      <c r="N27" s="55">
        <v>6.25</v>
      </c>
      <c r="O27" s="58">
        <v>25</v>
      </c>
      <c r="P27" s="42">
        <v>9.3283582089552244</v>
      </c>
      <c r="Q27" s="58">
        <v>11</v>
      </c>
      <c r="R27" s="42">
        <v>6.3218390804597711</v>
      </c>
      <c r="S27" s="58">
        <v>14</v>
      </c>
      <c r="T27" s="42">
        <v>6.3348416289592757</v>
      </c>
      <c r="U27" s="58">
        <v>6</v>
      </c>
      <c r="V27" s="42">
        <v>3.3333333333333335</v>
      </c>
    </row>
    <row r="28" spans="1:22" x14ac:dyDescent="0.35">
      <c r="A28" s="16"/>
      <c r="B28" s="37" t="s">
        <v>296</v>
      </c>
      <c r="C28" s="58">
        <v>11</v>
      </c>
      <c r="D28" s="42">
        <v>12.359550561797752</v>
      </c>
      <c r="E28" s="58">
        <v>15</v>
      </c>
      <c r="F28" s="42">
        <v>16.304347826086957</v>
      </c>
      <c r="G28" s="58">
        <v>18</v>
      </c>
      <c r="H28" s="42">
        <v>14.0625</v>
      </c>
      <c r="I28" s="58">
        <v>23</v>
      </c>
      <c r="J28" s="42">
        <v>14.556962025316455</v>
      </c>
      <c r="K28" s="58">
        <v>28</v>
      </c>
      <c r="L28" s="42">
        <v>14.000000000000002</v>
      </c>
      <c r="M28" s="58">
        <v>38</v>
      </c>
      <c r="N28" s="42">
        <v>15.833333333333332</v>
      </c>
      <c r="O28" s="58">
        <v>49</v>
      </c>
      <c r="P28" s="42">
        <v>18.28358208955224</v>
      </c>
      <c r="Q28" s="58">
        <v>22</v>
      </c>
      <c r="R28" s="42">
        <v>12.643678160919542</v>
      </c>
      <c r="S28" s="58">
        <v>19</v>
      </c>
      <c r="T28" s="42">
        <v>8.5972850678733028</v>
      </c>
      <c r="U28" s="58">
        <v>32</v>
      </c>
      <c r="V28" s="42">
        <v>17.777777777777779</v>
      </c>
    </row>
    <row r="29" spans="1:22" x14ac:dyDescent="0.35">
      <c r="A29" s="16"/>
      <c r="B29" s="34" t="s">
        <v>297</v>
      </c>
      <c r="C29" s="58" t="s">
        <v>272</v>
      </c>
      <c r="D29" s="42" t="s">
        <v>231</v>
      </c>
      <c r="E29" s="58" t="s">
        <v>272</v>
      </c>
      <c r="F29" s="42" t="s">
        <v>231</v>
      </c>
      <c r="G29" s="58" t="s">
        <v>272</v>
      </c>
      <c r="H29" s="42" t="s">
        <v>231</v>
      </c>
      <c r="I29" s="58" t="s">
        <v>272</v>
      </c>
      <c r="J29" s="42" t="s">
        <v>231</v>
      </c>
      <c r="K29" s="58">
        <v>5</v>
      </c>
      <c r="L29" s="42">
        <v>2.5</v>
      </c>
      <c r="M29" s="58" t="s">
        <v>272</v>
      </c>
      <c r="N29" s="42" t="s">
        <v>231</v>
      </c>
      <c r="O29" s="58">
        <v>6</v>
      </c>
      <c r="P29" s="42">
        <v>2.2388059701492535</v>
      </c>
      <c r="Q29" s="58">
        <v>6</v>
      </c>
      <c r="R29" s="42">
        <v>3.4482758620689653</v>
      </c>
      <c r="S29" s="58" t="s">
        <v>272</v>
      </c>
      <c r="T29" s="42" t="s">
        <v>231</v>
      </c>
      <c r="U29" s="58" t="s">
        <v>272</v>
      </c>
      <c r="V29" s="42" t="s">
        <v>231</v>
      </c>
    </row>
    <row r="30" spans="1:22" x14ac:dyDescent="0.35">
      <c r="A30" s="16"/>
      <c r="B30" s="34" t="s">
        <v>298</v>
      </c>
      <c r="C30" s="58">
        <v>19</v>
      </c>
      <c r="D30" s="42">
        <v>21.348314606741571</v>
      </c>
      <c r="E30" s="58">
        <v>22</v>
      </c>
      <c r="F30" s="42">
        <v>23.913043478260871</v>
      </c>
      <c r="G30" s="58">
        <v>46</v>
      </c>
      <c r="H30" s="42">
        <v>35.9375</v>
      </c>
      <c r="I30" s="58">
        <v>36</v>
      </c>
      <c r="J30" s="42">
        <v>22.784810126582279</v>
      </c>
      <c r="K30" s="58">
        <v>49</v>
      </c>
      <c r="L30" s="42">
        <v>24.5</v>
      </c>
      <c r="M30" s="58">
        <v>59</v>
      </c>
      <c r="N30" s="42">
        <v>24.583333333333332</v>
      </c>
      <c r="O30" s="58">
        <v>54</v>
      </c>
      <c r="P30" s="42">
        <v>20.149253731343283</v>
      </c>
      <c r="Q30" s="58">
        <v>55</v>
      </c>
      <c r="R30" s="42">
        <v>31.609195402298852</v>
      </c>
      <c r="S30" s="58">
        <v>47</v>
      </c>
      <c r="T30" s="42">
        <v>21.266968325791854</v>
      </c>
      <c r="U30" s="58">
        <v>38</v>
      </c>
      <c r="V30" s="42">
        <v>21.111111111111111</v>
      </c>
    </row>
    <row r="31" spans="1:22" x14ac:dyDescent="0.35">
      <c r="A31" s="16"/>
      <c r="B31" s="34" t="s">
        <v>299</v>
      </c>
      <c r="C31" s="58" t="s">
        <v>272</v>
      </c>
      <c r="D31" s="42" t="s">
        <v>231</v>
      </c>
      <c r="E31" s="58">
        <v>0</v>
      </c>
      <c r="F31" s="63">
        <v>0</v>
      </c>
      <c r="G31" s="58" t="s">
        <v>272</v>
      </c>
      <c r="H31" s="42" t="s">
        <v>231</v>
      </c>
      <c r="I31" s="58">
        <v>5</v>
      </c>
      <c r="J31" s="63">
        <v>3.1645569620253164</v>
      </c>
      <c r="K31" s="58">
        <v>6</v>
      </c>
      <c r="L31" s="63" t="s">
        <v>272</v>
      </c>
      <c r="M31" s="58" t="s">
        <v>231</v>
      </c>
      <c r="N31" s="63">
        <v>3.75</v>
      </c>
      <c r="O31" s="58">
        <v>4</v>
      </c>
      <c r="P31" s="42">
        <v>1.4925373134328357</v>
      </c>
      <c r="Q31" s="58" t="s">
        <v>272</v>
      </c>
      <c r="R31" s="42" t="s">
        <v>231</v>
      </c>
      <c r="S31" s="58">
        <v>6</v>
      </c>
      <c r="T31" s="42">
        <v>2.7149321266968327</v>
      </c>
      <c r="U31" s="58">
        <v>5</v>
      </c>
      <c r="V31" s="42">
        <v>2.7777777777777777</v>
      </c>
    </row>
    <row r="32" spans="1:22" x14ac:dyDescent="0.35">
      <c r="A32" s="16"/>
      <c r="B32" s="34" t="s">
        <v>300</v>
      </c>
      <c r="C32" s="58">
        <v>0</v>
      </c>
      <c r="D32" s="42">
        <v>0</v>
      </c>
      <c r="E32" s="58" t="s">
        <v>272</v>
      </c>
      <c r="F32" s="42" t="s">
        <v>231</v>
      </c>
      <c r="G32" s="58" t="s">
        <v>272</v>
      </c>
      <c r="H32" s="42" t="s">
        <v>231</v>
      </c>
      <c r="I32" s="58">
        <v>0</v>
      </c>
      <c r="J32" s="42">
        <v>0</v>
      </c>
      <c r="K32" s="58" t="s">
        <v>272</v>
      </c>
      <c r="L32" s="42" t="s">
        <v>231</v>
      </c>
      <c r="M32" s="58" t="s">
        <v>272</v>
      </c>
      <c r="N32" s="42" t="s">
        <v>231</v>
      </c>
      <c r="O32" s="58" t="s">
        <v>272</v>
      </c>
      <c r="P32" s="42" t="s">
        <v>231</v>
      </c>
      <c r="Q32" s="58" t="s">
        <v>272</v>
      </c>
      <c r="R32" s="42" t="s">
        <v>231</v>
      </c>
      <c r="S32" s="58">
        <v>4</v>
      </c>
      <c r="T32" s="42">
        <v>1.809954751131222</v>
      </c>
      <c r="U32" s="58" t="s">
        <v>272</v>
      </c>
      <c r="V32" s="42" t="s">
        <v>231</v>
      </c>
    </row>
    <row r="33" spans="1:22" x14ac:dyDescent="0.35">
      <c r="A33" s="16"/>
      <c r="B33" s="34" t="s">
        <v>230</v>
      </c>
      <c r="C33" s="58" t="s">
        <v>272</v>
      </c>
      <c r="D33" s="42" t="s">
        <v>231</v>
      </c>
      <c r="E33" s="58">
        <v>0</v>
      </c>
      <c r="F33" s="42">
        <v>0</v>
      </c>
      <c r="G33" s="58">
        <v>0</v>
      </c>
      <c r="H33" s="42">
        <v>0</v>
      </c>
      <c r="I33" s="58" t="s">
        <v>272</v>
      </c>
      <c r="J33" s="42" t="s">
        <v>231</v>
      </c>
      <c r="K33" s="58" t="s">
        <v>272</v>
      </c>
      <c r="L33" s="42" t="s">
        <v>231</v>
      </c>
      <c r="M33" s="58">
        <v>0</v>
      </c>
      <c r="N33" s="42">
        <v>0</v>
      </c>
      <c r="O33" s="58">
        <v>5</v>
      </c>
      <c r="P33" s="42">
        <v>1.8656716417910446</v>
      </c>
      <c r="Q33" s="58">
        <v>0</v>
      </c>
      <c r="R33" s="42">
        <v>0</v>
      </c>
      <c r="S33" s="58" t="s">
        <v>272</v>
      </c>
      <c r="T33" s="42" t="s">
        <v>231</v>
      </c>
      <c r="U33" s="58" t="s">
        <v>272</v>
      </c>
      <c r="V33" s="42" t="s">
        <v>231</v>
      </c>
    </row>
    <row r="34" spans="1:22" x14ac:dyDescent="0.35">
      <c r="A34" s="16"/>
      <c r="B34" s="51" t="s">
        <v>301</v>
      </c>
      <c r="C34" s="71">
        <v>89</v>
      </c>
      <c r="D34" s="69">
        <v>100</v>
      </c>
      <c r="E34" s="71">
        <v>92</v>
      </c>
      <c r="F34" s="69">
        <v>100</v>
      </c>
      <c r="G34" s="71">
        <v>128</v>
      </c>
      <c r="H34" s="69">
        <v>100</v>
      </c>
      <c r="I34" s="71">
        <v>158</v>
      </c>
      <c r="J34" s="69">
        <v>100</v>
      </c>
      <c r="K34" s="71">
        <v>200</v>
      </c>
      <c r="L34" s="69">
        <v>100</v>
      </c>
      <c r="M34" s="71">
        <v>240</v>
      </c>
      <c r="N34" s="69">
        <v>100</v>
      </c>
      <c r="O34" s="71">
        <v>268</v>
      </c>
      <c r="P34" s="64">
        <v>100</v>
      </c>
      <c r="Q34" s="71">
        <v>174</v>
      </c>
      <c r="R34" s="64">
        <v>100</v>
      </c>
      <c r="S34" s="71">
        <v>221</v>
      </c>
      <c r="T34" s="64">
        <v>100.00000000000001</v>
      </c>
      <c r="U34" s="71">
        <v>180</v>
      </c>
      <c r="V34" s="64">
        <v>100</v>
      </c>
    </row>
    <row r="35" spans="1:22" x14ac:dyDescent="0.35">
      <c r="A35" s="16"/>
      <c r="B35" s="33"/>
      <c r="C35" s="45"/>
      <c r="D35" s="100"/>
      <c r="E35" s="45"/>
      <c r="F35" s="100"/>
      <c r="G35" s="45"/>
      <c r="H35" s="100"/>
      <c r="I35" s="45"/>
      <c r="J35" s="100"/>
      <c r="K35" s="45"/>
      <c r="L35" s="100"/>
      <c r="M35" s="45"/>
      <c r="N35" s="100"/>
      <c r="O35" s="45"/>
      <c r="P35" s="100"/>
      <c r="Q35" s="45"/>
      <c r="R35" s="66"/>
    </row>
    <row r="36" spans="1:22" x14ac:dyDescent="0.35">
      <c r="A36" s="16"/>
      <c r="B36" s="34"/>
      <c r="C36" s="45"/>
      <c r="D36" s="42"/>
      <c r="E36" s="45"/>
      <c r="F36" s="42"/>
      <c r="G36" s="45"/>
      <c r="H36" s="42"/>
      <c r="I36" s="45"/>
      <c r="J36" s="42"/>
      <c r="K36" s="45"/>
      <c r="L36" s="42"/>
      <c r="M36" s="45"/>
      <c r="N36" s="42"/>
      <c r="O36" s="45"/>
      <c r="P36" s="42"/>
      <c r="Q36" s="45"/>
      <c r="R36" s="42"/>
    </row>
    <row r="37" spans="1:22" x14ac:dyDescent="0.35">
      <c r="A37" s="16"/>
      <c r="B37" s="33" t="s">
        <v>269</v>
      </c>
      <c r="C37" s="45"/>
      <c r="D37" s="42"/>
      <c r="E37" s="45"/>
      <c r="F37" s="42"/>
      <c r="G37" s="45"/>
      <c r="H37" s="42"/>
      <c r="I37" s="45"/>
      <c r="J37" s="42"/>
      <c r="K37" s="45"/>
      <c r="L37" s="42"/>
      <c r="M37" s="45"/>
      <c r="N37" s="42"/>
      <c r="O37" s="45"/>
      <c r="P37" s="42"/>
      <c r="Q37" s="45"/>
      <c r="R37" s="42"/>
    </row>
    <row r="38" spans="1:22" x14ac:dyDescent="0.35">
      <c r="A38" s="16"/>
      <c r="B38" s="34" t="s">
        <v>188</v>
      </c>
      <c r="C38" s="58">
        <v>82</v>
      </c>
      <c r="D38" s="42">
        <v>8.5953878406708597</v>
      </c>
      <c r="E38" s="58">
        <v>77</v>
      </c>
      <c r="F38" s="42">
        <v>6.7603160667251974</v>
      </c>
      <c r="G38" s="58">
        <v>97</v>
      </c>
      <c r="H38" s="42">
        <v>6.7690160502442431</v>
      </c>
      <c r="I38" s="58">
        <v>128</v>
      </c>
      <c r="J38" s="42">
        <v>6.8012752391073326</v>
      </c>
      <c r="K38" s="58">
        <v>109</v>
      </c>
      <c r="L38" s="42">
        <v>4.9010791366906474</v>
      </c>
      <c r="M38" s="58">
        <v>127</v>
      </c>
      <c r="N38" s="42">
        <v>4.6846182220582806</v>
      </c>
      <c r="O38" s="58">
        <v>130</v>
      </c>
      <c r="P38" s="42">
        <v>4.3726875210225362</v>
      </c>
      <c r="Q38" s="58">
        <v>130</v>
      </c>
      <c r="R38" s="42">
        <v>5.2334943639291467</v>
      </c>
      <c r="S38" s="58">
        <v>150</v>
      </c>
      <c r="T38" s="42">
        <v>4.7095761381475674</v>
      </c>
      <c r="U38" s="58">
        <v>144</v>
      </c>
      <c r="V38" s="42">
        <v>5.2004333694474543</v>
      </c>
    </row>
    <row r="39" spans="1:22" x14ac:dyDescent="0.35">
      <c r="A39" s="16"/>
      <c r="B39" s="34" t="s">
        <v>190</v>
      </c>
      <c r="C39" s="58">
        <v>280</v>
      </c>
      <c r="D39" s="42">
        <v>29.350104821802937</v>
      </c>
      <c r="E39" s="58">
        <v>395</v>
      </c>
      <c r="F39" s="42">
        <v>34.679543459174717</v>
      </c>
      <c r="G39" s="58">
        <v>443</v>
      </c>
      <c r="H39" s="42">
        <v>30.914166085136081</v>
      </c>
      <c r="I39" s="58">
        <v>625</v>
      </c>
      <c r="J39" s="42">
        <v>33.209351753453774</v>
      </c>
      <c r="K39" s="58">
        <v>783</v>
      </c>
      <c r="L39" s="42">
        <v>35.206834532374096</v>
      </c>
      <c r="M39" s="58">
        <v>917</v>
      </c>
      <c r="N39" s="42">
        <v>33.825156768720028</v>
      </c>
      <c r="O39" s="58">
        <v>1063</v>
      </c>
      <c r="P39" s="42">
        <v>35.755129498822733</v>
      </c>
      <c r="Q39" s="58">
        <v>851</v>
      </c>
      <c r="R39" s="42">
        <v>34.25925925925926</v>
      </c>
      <c r="S39" s="58">
        <v>1235</v>
      </c>
      <c r="T39" s="42">
        <v>38.775510204081634</v>
      </c>
      <c r="U39" s="58">
        <v>1095</v>
      </c>
      <c r="V39" s="42">
        <v>39.544962080173349</v>
      </c>
    </row>
    <row r="40" spans="1:22" x14ac:dyDescent="0.35">
      <c r="A40" s="16"/>
      <c r="B40" s="34" t="s">
        <v>293</v>
      </c>
      <c r="C40" s="58">
        <v>81</v>
      </c>
      <c r="D40" s="63">
        <v>8.4905660377358494</v>
      </c>
      <c r="E40" s="58">
        <v>74</v>
      </c>
      <c r="F40" s="63">
        <v>6.4969271290605795</v>
      </c>
      <c r="G40" s="58">
        <v>91</v>
      </c>
      <c r="H40" s="63">
        <v>6.3503140265177951</v>
      </c>
      <c r="I40" s="58">
        <v>98</v>
      </c>
      <c r="J40" s="63">
        <v>5.2072263549415512</v>
      </c>
      <c r="K40" s="58">
        <v>126</v>
      </c>
      <c r="L40" s="63">
        <v>5.6654676258992804</v>
      </c>
      <c r="M40" s="58">
        <v>177</v>
      </c>
      <c r="N40" s="63">
        <v>6.5289561047583922</v>
      </c>
      <c r="O40" s="58">
        <v>195</v>
      </c>
      <c r="P40" s="42">
        <v>6.5590312815338043</v>
      </c>
      <c r="Q40" s="58">
        <v>202</v>
      </c>
      <c r="R40" s="42">
        <v>8.1723027375201287</v>
      </c>
      <c r="S40" s="58">
        <v>244</v>
      </c>
      <c r="T40" s="42">
        <v>7.6609105180533748</v>
      </c>
      <c r="U40" s="58">
        <v>267</v>
      </c>
      <c r="V40" s="42">
        <v>9.6424702058504863</v>
      </c>
    </row>
    <row r="41" spans="1:22" x14ac:dyDescent="0.35">
      <c r="A41" s="16"/>
      <c r="B41" s="34" t="s">
        <v>294</v>
      </c>
      <c r="C41" s="58">
        <v>88</v>
      </c>
      <c r="D41" s="42">
        <v>9.2243186582809216</v>
      </c>
      <c r="E41" s="58">
        <v>82</v>
      </c>
      <c r="F41" s="42">
        <v>7.1992976294995614</v>
      </c>
      <c r="G41" s="58">
        <v>98</v>
      </c>
      <c r="H41" s="42">
        <v>6.8387997208653166</v>
      </c>
      <c r="I41" s="58">
        <v>112</v>
      </c>
      <c r="J41" s="42">
        <v>5.9511158342189159</v>
      </c>
      <c r="K41" s="58">
        <v>138</v>
      </c>
      <c r="L41" s="42">
        <v>6.2050359712230216</v>
      </c>
      <c r="M41" s="58">
        <v>150</v>
      </c>
      <c r="N41" s="42">
        <v>5.533013648100332</v>
      </c>
      <c r="O41" s="58">
        <v>152</v>
      </c>
      <c r="P41" s="42">
        <v>5.1126807938109655</v>
      </c>
      <c r="Q41" s="58">
        <v>148</v>
      </c>
      <c r="R41" s="42">
        <v>5.9581320450885666</v>
      </c>
      <c r="S41" s="58">
        <v>136</v>
      </c>
      <c r="T41" s="42">
        <v>4.2700156985871267</v>
      </c>
      <c r="U41" s="58">
        <v>119</v>
      </c>
      <c r="V41" s="42">
        <v>4.2975803539183826</v>
      </c>
    </row>
    <row r="42" spans="1:22" x14ac:dyDescent="0.35">
      <c r="A42" s="16"/>
      <c r="B42" s="34" t="s">
        <v>196</v>
      </c>
      <c r="C42" s="58">
        <v>89</v>
      </c>
      <c r="D42" s="42">
        <v>9.3291404612159337</v>
      </c>
      <c r="E42" s="58">
        <v>112</v>
      </c>
      <c r="F42" s="42">
        <v>9.8331870061457423</v>
      </c>
      <c r="G42" s="58">
        <v>150</v>
      </c>
      <c r="H42" s="42">
        <v>10.467550593161199</v>
      </c>
      <c r="I42" s="58">
        <v>215</v>
      </c>
      <c r="J42" s="42">
        <v>11.424017003188098</v>
      </c>
      <c r="K42" s="58">
        <v>189</v>
      </c>
      <c r="L42" s="42">
        <v>8.4982014388489215</v>
      </c>
      <c r="M42" s="58">
        <v>273</v>
      </c>
      <c r="N42" s="42">
        <v>10.070084839542606</v>
      </c>
      <c r="O42" s="58">
        <v>286</v>
      </c>
      <c r="P42" s="42">
        <v>9.61991254624958</v>
      </c>
      <c r="Q42" s="58">
        <v>231</v>
      </c>
      <c r="R42" s="42">
        <v>9.2995169082125599</v>
      </c>
      <c r="S42" s="58">
        <v>254</v>
      </c>
      <c r="T42" s="42">
        <v>7.974882260596547</v>
      </c>
      <c r="U42" s="58">
        <v>203</v>
      </c>
      <c r="V42" s="42">
        <v>7.3311664860960635</v>
      </c>
    </row>
    <row r="43" spans="1:22" x14ac:dyDescent="0.35">
      <c r="A43" s="16"/>
      <c r="B43" s="34" t="s">
        <v>295</v>
      </c>
      <c r="C43" s="58">
        <v>22</v>
      </c>
      <c r="D43" s="55">
        <v>2.3060796645702304</v>
      </c>
      <c r="E43" s="58">
        <v>33</v>
      </c>
      <c r="F43" s="55">
        <v>2.8972783143107987</v>
      </c>
      <c r="G43" s="58">
        <v>27</v>
      </c>
      <c r="H43" s="55">
        <v>1.884159106769016</v>
      </c>
      <c r="I43" s="58">
        <v>49</v>
      </c>
      <c r="J43" s="55">
        <v>2.6036131774707756</v>
      </c>
      <c r="K43" s="58">
        <v>47</v>
      </c>
      <c r="L43" s="55">
        <v>2.1133093525179856</v>
      </c>
      <c r="M43" s="58">
        <v>70</v>
      </c>
      <c r="N43" s="55">
        <v>2.5820730357801547</v>
      </c>
      <c r="O43" s="58">
        <v>101</v>
      </c>
      <c r="P43" s="42">
        <v>3.3972418432559701</v>
      </c>
      <c r="Q43" s="58">
        <v>56</v>
      </c>
      <c r="R43" s="42">
        <v>2.2544283413848629</v>
      </c>
      <c r="S43" s="58">
        <v>79</v>
      </c>
      <c r="T43" s="42">
        <v>2.4803767660910516</v>
      </c>
      <c r="U43" s="58">
        <v>54</v>
      </c>
      <c r="V43" s="42">
        <v>1.9501625135427951</v>
      </c>
    </row>
    <row r="44" spans="1:22" x14ac:dyDescent="0.35">
      <c r="A44" s="16"/>
      <c r="B44" s="37" t="s">
        <v>296</v>
      </c>
      <c r="C44" s="58">
        <v>69</v>
      </c>
      <c r="D44" s="42">
        <v>7.232704402515723</v>
      </c>
      <c r="E44" s="58">
        <v>117</v>
      </c>
      <c r="F44" s="42">
        <v>10.272168568920105</v>
      </c>
      <c r="G44" s="58">
        <v>156</v>
      </c>
      <c r="H44" s="42">
        <v>10.886252616887649</v>
      </c>
      <c r="I44" s="58">
        <v>223</v>
      </c>
      <c r="J44" s="42">
        <v>11.849096705632306</v>
      </c>
      <c r="K44" s="58">
        <v>259</v>
      </c>
      <c r="L44" s="42">
        <v>11.64568345323741</v>
      </c>
      <c r="M44" s="58">
        <v>337</v>
      </c>
      <c r="N44" s="42">
        <v>12.430837329398745</v>
      </c>
      <c r="O44" s="58">
        <v>358</v>
      </c>
      <c r="P44" s="42">
        <v>12.041708711738984</v>
      </c>
      <c r="Q44" s="58">
        <v>273</v>
      </c>
      <c r="R44" s="42">
        <v>10.990338164251208</v>
      </c>
      <c r="S44" s="58">
        <v>361</v>
      </c>
      <c r="T44" s="42">
        <v>11.334379905808477</v>
      </c>
      <c r="U44" s="58">
        <v>309</v>
      </c>
      <c r="V44" s="42">
        <v>11.159263271939327</v>
      </c>
    </row>
    <row r="45" spans="1:22" x14ac:dyDescent="0.35">
      <c r="A45" s="16"/>
      <c r="B45" s="34" t="s">
        <v>297</v>
      </c>
      <c r="C45" s="58">
        <v>12</v>
      </c>
      <c r="D45" s="42">
        <v>1.257861635220126</v>
      </c>
      <c r="E45" s="58">
        <v>23</v>
      </c>
      <c r="F45" s="42">
        <v>2.0193151887620719</v>
      </c>
      <c r="G45" s="58">
        <v>35</v>
      </c>
      <c r="H45" s="42">
        <v>2.4424284717376135</v>
      </c>
      <c r="I45" s="58">
        <v>42</v>
      </c>
      <c r="J45" s="42">
        <v>2.2316684378320937</v>
      </c>
      <c r="K45" s="58">
        <v>39</v>
      </c>
      <c r="L45" s="42">
        <v>1.753597122302158</v>
      </c>
      <c r="M45" s="58">
        <v>79</v>
      </c>
      <c r="N45" s="42">
        <v>2.9140538546661747</v>
      </c>
      <c r="O45" s="58">
        <v>81</v>
      </c>
      <c r="P45" s="42">
        <v>2.7245206861755804</v>
      </c>
      <c r="Q45" s="58">
        <v>73</v>
      </c>
      <c r="R45" s="42">
        <v>2.938808373590982</v>
      </c>
      <c r="S45" s="58">
        <v>110</v>
      </c>
      <c r="T45" s="42">
        <v>3.4536891679748818</v>
      </c>
      <c r="U45" s="58">
        <v>83</v>
      </c>
      <c r="V45" s="42">
        <v>2.9974720115565185</v>
      </c>
    </row>
    <row r="46" spans="1:22" x14ac:dyDescent="0.35">
      <c r="A46" s="16"/>
      <c r="B46" s="34" t="s">
        <v>298</v>
      </c>
      <c r="C46" s="58">
        <v>201</v>
      </c>
      <c r="D46" s="42">
        <v>21.069182389937108</v>
      </c>
      <c r="E46" s="58">
        <v>203</v>
      </c>
      <c r="F46" s="42">
        <v>17.822651448639157</v>
      </c>
      <c r="G46" s="58">
        <v>289</v>
      </c>
      <c r="H46" s="42">
        <v>20.167480809490577</v>
      </c>
      <c r="I46" s="58">
        <v>332</v>
      </c>
      <c r="J46" s="42">
        <v>17.640807651434645</v>
      </c>
      <c r="K46" s="58">
        <v>404</v>
      </c>
      <c r="L46" s="42">
        <v>18.165467625899282</v>
      </c>
      <c r="M46" s="58">
        <v>474</v>
      </c>
      <c r="N46" s="42">
        <v>17.484323127997047</v>
      </c>
      <c r="O46" s="58">
        <v>500</v>
      </c>
      <c r="P46" s="42">
        <v>16.818028927009752</v>
      </c>
      <c r="Q46" s="58">
        <v>443</v>
      </c>
      <c r="R46" s="42">
        <v>17.834138486312398</v>
      </c>
      <c r="S46" s="58">
        <v>506</v>
      </c>
      <c r="T46" s="42">
        <v>15.886970172684459</v>
      </c>
      <c r="U46" s="58">
        <v>387</v>
      </c>
      <c r="V46" s="42">
        <v>13.976164680390033</v>
      </c>
    </row>
    <row r="47" spans="1:22" x14ac:dyDescent="0.35">
      <c r="A47" s="16"/>
      <c r="B47" s="34" t="s">
        <v>299</v>
      </c>
      <c r="C47" s="58">
        <v>11</v>
      </c>
      <c r="D47" s="63">
        <v>1.1530398322851152</v>
      </c>
      <c r="E47" s="58">
        <v>12</v>
      </c>
      <c r="F47" s="63">
        <v>1.0535557506584723</v>
      </c>
      <c r="G47" s="58">
        <v>30</v>
      </c>
      <c r="H47" s="63">
        <v>2.0935101186322398</v>
      </c>
      <c r="I47" s="58">
        <v>33</v>
      </c>
      <c r="J47" s="63">
        <v>1.7534537725823591</v>
      </c>
      <c r="K47" s="58">
        <v>77</v>
      </c>
      <c r="L47" s="63">
        <v>3.4622302158273381</v>
      </c>
      <c r="M47" s="58">
        <v>65</v>
      </c>
      <c r="N47" s="63">
        <v>2.3976392475101438</v>
      </c>
      <c r="O47" s="58">
        <v>58</v>
      </c>
      <c r="P47" s="42">
        <v>1.9508913555331315</v>
      </c>
      <c r="Q47" s="58">
        <v>49</v>
      </c>
      <c r="R47" s="42">
        <v>2.0531400966183577</v>
      </c>
      <c r="S47" s="58">
        <v>76</v>
      </c>
      <c r="T47" s="42">
        <v>2.3861852433281006</v>
      </c>
      <c r="U47" s="58">
        <v>82</v>
      </c>
      <c r="V47" s="42">
        <v>2.9613578909353557</v>
      </c>
    </row>
    <row r="48" spans="1:22" x14ac:dyDescent="0.35">
      <c r="A48" s="16"/>
      <c r="B48" s="34" t="s">
        <v>300</v>
      </c>
      <c r="C48" s="58">
        <v>15</v>
      </c>
      <c r="D48" s="42">
        <v>1.5723270440251573</v>
      </c>
      <c r="E48" s="58">
        <v>11</v>
      </c>
      <c r="F48" s="42">
        <v>0.96575943810359965</v>
      </c>
      <c r="G48" s="58">
        <v>16</v>
      </c>
      <c r="H48" s="42">
        <v>1.1165387299371947</v>
      </c>
      <c r="I48" s="58">
        <v>18</v>
      </c>
      <c r="J48" s="42">
        <v>0.95642933049946877</v>
      </c>
      <c r="K48" s="58">
        <v>33</v>
      </c>
      <c r="L48" s="42">
        <v>1.4838129496402876</v>
      </c>
      <c r="M48" s="58">
        <v>38</v>
      </c>
      <c r="N48" s="42">
        <v>1.4016967908520841</v>
      </c>
      <c r="O48" s="58">
        <v>25</v>
      </c>
      <c r="P48" s="42">
        <v>0.8409014463504878</v>
      </c>
      <c r="Q48" s="58">
        <v>20</v>
      </c>
      <c r="R48" s="42">
        <v>0.88566827697262474</v>
      </c>
      <c r="S48" s="58">
        <v>25</v>
      </c>
      <c r="T48" s="42">
        <v>0.78492935635792771</v>
      </c>
      <c r="U48" s="58">
        <v>22</v>
      </c>
      <c r="V48" s="42">
        <v>0.79451065366558327</v>
      </c>
    </row>
    <row r="49" spans="1:25" x14ac:dyDescent="0.35">
      <c r="A49" s="16"/>
      <c r="B49" s="34" t="s">
        <v>230</v>
      </c>
      <c r="C49" s="58">
        <v>4</v>
      </c>
      <c r="D49" s="42">
        <v>0.41928721174004197</v>
      </c>
      <c r="E49" s="58">
        <v>0</v>
      </c>
      <c r="F49" s="42">
        <v>0</v>
      </c>
      <c r="G49" s="58" t="s">
        <v>272</v>
      </c>
      <c r="H49" s="42" t="s">
        <v>231</v>
      </c>
      <c r="I49" s="58">
        <v>7</v>
      </c>
      <c r="J49" s="42">
        <v>0.37194473963868224</v>
      </c>
      <c r="K49" s="58">
        <v>20</v>
      </c>
      <c r="L49" s="42">
        <v>0.89928057553956831</v>
      </c>
      <c r="M49" s="58">
        <v>4</v>
      </c>
      <c r="N49" s="42">
        <v>0.14754703061600885</v>
      </c>
      <c r="O49" s="58">
        <v>24</v>
      </c>
      <c r="P49" s="42">
        <v>0.80726538849646823</v>
      </c>
      <c r="Q49" s="58" t="s">
        <v>272</v>
      </c>
      <c r="R49" s="42" t="s">
        <v>231</v>
      </c>
      <c r="S49" s="58">
        <v>9</v>
      </c>
      <c r="T49" s="42">
        <v>0.28257456828885402</v>
      </c>
      <c r="U49" s="58">
        <v>4</v>
      </c>
      <c r="V49" s="42">
        <v>0.14445648248465151</v>
      </c>
    </row>
    <row r="50" spans="1:25" x14ac:dyDescent="0.35">
      <c r="A50" s="16"/>
      <c r="B50" s="51" t="s">
        <v>301</v>
      </c>
      <c r="C50" s="71">
        <v>954</v>
      </c>
      <c r="D50" s="69">
        <v>100</v>
      </c>
      <c r="E50" s="71">
        <v>1139</v>
      </c>
      <c r="F50" s="69">
        <v>100</v>
      </c>
      <c r="G50" s="71">
        <v>1433</v>
      </c>
      <c r="H50" s="69">
        <v>100</v>
      </c>
      <c r="I50" s="71">
        <v>1882</v>
      </c>
      <c r="J50" s="69">
        <v>100</v>
      </c>
      <c r="K50" s="71">
        <v>2224</v>
      </c>
      <c r="L50" s="69">
        <v>100</v>
      </c>
      <c r="M50" s="71">
        <v>2711</v>
      </c>
      <c r="N50" s="69">
        <v>100</v>
      </c>
      <c r="O50" s="71">
        <v>2973</v>
      </c>
      <c r="P50" s="64">
        <v>100</v>
      </c>
      <c r="Q50" s="71">
        <v>2484</v>
      </c>
      <c r="R50" s="64">
        <v>100.00000000000001</v>
      </c>
      <c r="S50" s="71">
        <v>3185</v>
      </c>
      <c r="T50" s="64">
        <v>100.00000000000001</v>
      </c>
      <c r="U50" s="71">
        <v>2769</v>
      </c>
      <c r="V50" s="64">
        <v>100</v>
      </c>
    </row>
    <row r="51" spans="1:25" x14ac:dyDescent="0.35">
      <c r="A51" s="16"/>
      <c r="B51" s="34"/>
      <c r="C51" s="65"/>
      <c r="D51" s="65"/>
      <c r="E51" s="65"/>
      <c r="F51" s="65"/>
      <c r="G51" s="65"/>
      <c r="H51" s="65"/>
      <c r="I51" s="65"/>
      <c r="J51" s="65"/>
      <c r="K51" s="65"/>
      <c r="L51" s="65"/>
      <c r="M51" s="65"/>
      <c r="N51" s="65"/>
      <c r="O51" s="65"/>
      <c r="P51" s="65"/>
      <c r="S51" s="71"/>
    </row>
    <row r="52" spans="1:25" x14ac:dyDescent="0.35">
      <c r="A52" s="16"/>
      <c r="B52" s="34" t="s">
        <v>237</v>
      </c>
      <c r="C52" s="65"/>
      <c r="D52" s="65"/>
      <c r="E52" s="65"/>
      <c r="F52" s="65"/>
      <c r="G52" s="65"/>
      <c r="H52" s="65"/>
      <c r="I52" s="65"/>
      <c r="J52" s="65"/>
      <c r="K52" s="65"/>
      <c r="L52" s="65"/>
      <c r="M52" s="65"/>
      <c r="N52" s="65"/>
      <c r="O52" s="65"/>
      <c r="P52" s="65"/>
      <c r="X52" s="58"/>
      <c r="Y52" s="42"/>
    </row>
    <row r="53" spans="1:25" x14ac:dyDescent="0.35">
      <c r="A53" s="16"/>
      <c r="B53" s="34"/>
      <c r="C53" s="65"/>
      <c r="D53" s="65"/>
      <c r="E53" s="65"/>
      <c r="F53" s="65"/>
      <c r="G53" s="65"/>
      <c r="H53" s="65"/>
      <c r="I53" s="65"/>
      <c r="J53" s="65"/>
      <c r="K53" s="65"/>
      <c r="L53" s="65"/>
      <c r="M53" s="65"/>
      <c r="N53" s="65"/>
      <c r="O53" s="65"/>
      <c r="P53" s="65"/>
      <c r="X53" s="58"/>
      <c r="Y53" s="42"/>
    </row>
    <row r="54" spans="1:25" x14ac:dyDescent="0.35">
      <c r="A54" s="16"/>
      <c r="B54" s="34"/>
      <c r="C54" s="65"/>
      <c r="D54" s="65"/>
      <c r="E54" s="65"/>
      <c r="F54" s="65"/>
      <c r="G54" s="65"/>
      <c r="H54" s="65"/>
      <c r="I54" s="65"/>
      <c r="J54" s="65"/>
      <c r="K54" s="65"/>
      <c r="L54" s="65"/>
      <c r="M54" s="65"/>
      <c r="N54" s="65"/>
      <c r="O54" s="65"/>
      <c r="P54" s="65"/>
      <c r="X54" s="58"/>
      <c r="Y54" s="42"/>
    </row>
    <row r="55" spans="1:25" x14ac:dyDescent="0.35">
      <c r="A55" s="16"/>
      <c r="B55" s="65"/>
      <c r="C55" s="65"/>
      <c r="D55" s="65"/>
      <c r="E55" s="65"/>
      <c r="F55" s="65"/>
      <c r="G55" s="65"/>
      <c r="H55" s="65"/>
      <c r="I55" s="65"/>
      <c r="J55" s="65"/>
      <c r="K55" s="65"/>
      <c r="L55" s="65"/>
      <c r="M55" s="65"/>
      <c r="N55" s="65"/>
      <c r="O55" s="65"/>
      <c r="P55" s="65"/>
      <c r="X55" s="58"/>
      <c r="Y55" s="42"/>
    </row>
    <row r="56" spans="1:25" x14ac:dyDescent="0.35">
      <c r="A56" s="16"/>
      <c r="B56" s="65"/>
      <c r="C56" s="65"/>
      <c r="D56" s="65"/>
      <c r="E56" s="65"/>
      <c r="F56" s="65"/>
      <c r="G56" s="65"/>
      <c r="H56" s="65"/>
      <c r="I56" s="65"/>
      <c r="J56" s="65"/>
      <c r="K56" s="65"/>
      <c r="L56" s="65"/>
      <c r="M56" s="65"/>
      <c r="N56" s="65"/>
      <c r="O56" s="65"/>
      <c r="P56" s="65"/>
      <c r="X56" s="58"/>
      <c r="Y56" s="42"/>
    </row>
    <row r="57" spans="1:25" x14ac:dyDescent="0.35">
      <c r="A57" s="16"/>
      <c r="B57" s="16"/>
      <c r="C57" s="16"/>
      <c r="D57" s="16"/>
      <c r="E57" s="16"/>
      <c r="F57" s="16"/>
      <c r="G57" s="16"/>
      <c r="H57" s="16"/>
      <c r="I57" s="16"/>
      <c r="J57" s="16"/>
      <c r="K57" s="16"/>
      <c r="L57" s="16"/>
      <c r="M57" s="16"/>
      <c r="N57" s="16"/>
      <c r="O57" s="16"/>
      <c r="P57" s="16"/>
      <c r="X57" s="58"/>
      <c r="Y57" s="42"/>
    </row>
    <row r="58" spans="1:25" x14ac:dyDescent="0.35">
      <c r="A58" s="16"/>
      <c r="B58" s="16"/>
      <c r="C58" s="16"/>
      <c r="D58" s="16"/>
      <c r="E58" s="16"/>
      <c r="F58" s="16"/>
      <c r="G58" s="16"/>
      <c r="H58" s="16"/>
      <c r="I58" s="16"/>
      <c r="J58" s="16"/>
      <c r="K58" s="16"/>
      <c r="L58" s="16"/>
      <c r="M58" s="16"/>
      <c r="N58" s="16"/>
      <c r="O58" s="16"/>
      <c r="P58" s="16"/>
      <c r="X58" s="58"/>
      <c r="Y58" s="42"/>
    </row>
    <row r="59" spans="1:25" x14ac:dyDescent="0.35">
      <c r="X59" s="58"/>
      <c r="Y59" s="42"/>
    </row>
    <row r="60" spans="1:25" x14ac:dyDescent="0.35">
      <c r="X60" s="58"/>
      <c r="Y60" s="42"/>
    </row>
    <row r="61" spans="1:25" x14ac:dyDescent="0.35">
      <c r="X61" s="58"/>
      <c r="Y61" s="42"/>
    </row>
    <row r="62" spans="1:25" x14ac:dyDescent="0.35">
      <c r="X62" s="58"/>
      <c r="Y62" s="42"/>
    </row>
    <row r="63" spans="1:25" x14ac:dyDescent="0.35">
      <c r="X63" s="58"/>
      <c r="Y63" s="42"/>
    </row>
    <row r="64" spans="1:25" x14ac:dyDescent="0.35">
      <c r="X64" s="71"/>
      <c r="Y64" s="64"/>
    </row>
  </sheetData>
  <mergeCells count="10">
    <mergeCell ref="U3:V3"/>
    <mergeCell ref="S3:T3"/>
    <mergeCell ref="C3:D3"/>
    <mergeCell ref="Q3:R3"/>
    <mergeCell ref="O3:P3"/>
    <mergeCell ref="E3:F3"/>
    <mergeCell ref="G3:H3"/>
    <mergeCell ref="I3:J3"/>
    <mergeCell ref="K3:L3"/>
    <mergeCell ref="M3:N3"/>
  </mergeCells>
  <conditionalFormatting sqref="C6:C17">
    <cfRule type="cellIs" dxfId="1030" priority="40" operator="between">
      <formula>1</formula>
      <formula>3</formula>
    </cfRule>
  </conditionalFormatting>
  <conditionalFormatting sqref="C22:C33">
    <cfRule type="cellIs" dxfId="1029" priority="39" operator="between">
      <formula>1</formula>
      <formula>3</formula>
    </cfRule>
  </conditionalFormatting>
  <conditionalFormatting sqref="C38:C49">
    <cfRule type="cellIs" dxfId="1028" priority="38" operator="between">
      <formula>1</formula>
      <formula>3</formula>
    </cfRule>
  </conditionalFormatting>
  <conditionalFormatting sqref="E6:E17">
    <cfRule type="cellIs" dxfId="1027" priority="37" operator="between">
      <formula>1</formula>
      <formula>3</formula>
    </cfRule>
  </conditionalFormatting>
  <conditionalFormatting sqref="E22:E33">
    <cfRule type="cellIs" dxfId="1026" priority="36" operator="between">
      <formula>1</formula>
      <formula>3</formula>
    </cfRule>
  </conditionalFormatting>
  <conditionalFormatting sqref="E38:E49">
    <cfRule type="cellIs" dxfId="1025" priority="35" operator="between">
      <formula>1</formula>
      <formula>3</formula>
    </cfRule>
  </conditionalFormatting>
  <conditionalFormatting sqref="G6:G17">
    <cfRule type="cellIs" dxfId="1024" priority="34" operator="between">
      <formula>1</formula>
      <formula>3</formula>
    </cfRule>
  </conditionalFormatting>
  <conditionalFormatting sqref="G22:G33">
    <cfRule type="cellIs" dxfId="1023" priority="33" operator="between">
      <formula>1</formula>
      <formula>3</formula>
    </cfRule>
  </conditionalFormatting>
  <conditionalFormatting sqref="G38:G49">
    <cfRule type="cellIs" dxfId="1022" priority="32" operator="between">
      <formula>1</formula>
      <formula>3</formula>
    </cfRule>
  </conditionalFormatting>
  <conditionalFormatting sqref="I6:I17">
    <cfRule type="cellIs" dxfId="1021" priority="31" operator="between">
      <formula>1</formula>
      <formula>3</formula>
    </cfRule>
  </conditionalFormatting>
  <conditionalFormatting sqref="I22:I33">
    <cfRule type="cellIs" dxfId="1020" priority="30" operator="between">
      <formula>1</formula>
      <formula>3</formula>
    </cfRule>
  </conditionalFormatting>
  <conditionalFormatting sqref="I38:I49">
    <cfRule type="cellIs" dxfId="1019" priority="29" operator="between">
      <formula>1</formula>
      <formula>3</formula>
    </cfRule>
  </conditionalFormatting>
  <conditionalFormatting sqref="K6:K17">
    <cfRule type="cellIs" dxfId="1018" priority="28" operator="between">
      <formula>1</formula>
      <formula>3</formula>
    </cfRule>
  </conditionalFormatting>
  <conditionalFormatting sqref="K22:K33">
    <cfRule type="cellIs" dxfId="1017" priority="27" operator="between">
      <formula>1</formula>
      <formula>3</formula>
    </cfRule>
  </conditionalFormatting>
  <conditionalFormatting sqref="K38:K49">
    <cfRule type="cellIs" dxfId="1016" priority="26" operator="between">
      <formula>1</formula>
      <formula>3</formula>
    </cfRule>
  </conditionalFormatting>
  <conditionalFormatting sqref="M6:M17">
    <cfRule type="cellIs" dxfId="1015" priority="25" operator="between">
      <formula>1</formula>
      <formula>3</formula>
    </cfRule>
  </conditionalFormatting>
  <conditionalFormatting sqref="M22:M33">
    <cfRule type="cellIs" dxfId="1014" priority="24" operator="between">
      <formula>1</formula>
      <formula>3</formula>
    </cfRule>
  </conditionalFormatting>
  <conditionalFormatting sqref="M38:M49">
    <cfRule type="cellIs" dxfId="1013" priority="23" operator="between">
      <formula>1</formula>
      <formula>3</formula>
    </cfRule>
  </conditionalFormatting>
  <conditionalFormatting sqref="O6:O17">
    <cfRule type="cellIs" dxfId="1012" priority="22" operator="between">
      <formula>1</formula>
      <formula>3</formula>
    </cfRule>
  </conditionalFormatting>
  <conditionalFormatting sqref="O22:O33">
    <cfRule type="cellIs" dxfId="1011" priority="21" operator="between">
      <formula>1</formula>
      <formula>3</formula>
    </cfRule>
  </conditionalFormatting>
  <conditionalFormatting sqref="O38:O49">
    <cfRule type="cellIs" dxfId="1010" priority="20" operator="between">
      <formula>1</formula>
      <formula>3</formula>
    </cfRule>
  </conditionalFormatting>
  <conditionalFormatting sqref="Q6:Q17">
    <cfRule type="cellIs" dxfId="1009" priority="19" operator="between">
      <formula>1</formula>
      <formula>3</formula>
    </cfRule>
  </conditionalFormatting>
  <conditionalFormatting sqref="Q22:Q33">
    <cfRule type="cellIs" dxfId="1008" priority="18" operator="between">
      <formula>1</formula>
      <formula>3</formula>
    </cfRule>
  </conditionalFormatting>
  <conditionalFormatting sqref="Q38:Q48">
    <cfRule type="cellIs" dxfId="1007" priority="17" operator="between">
      <formula>1</formula>
      <formula>3</formula>
    </cfRule>
  </conditionalFormatting>
  <conditionalFormatting sqref="Q49">
    <cfRule type="cellIs" dxfId="1006" priority="16" operator="between">
      <formula>1</formula>
      <formula>3</formula>
    </cfRule>
  </conditionalFormatting>
  <conditionalFormatting sqref="S6:S17">
    <cfRule type="cellIs" dxfId="1005" priority="15" operator="between">
      <formula>1</formula>
      <formula>3</formula>
    </cfRule>
  </conditionalFormatting>
  <conditionalFormatting sqref="S22:S28 S30:S32">
    <cfRule type="cellIs" dxfId="1004" priority="14" operator="between">
      <formula>1</formula>
      <formula>3</formula>
    </cfRule>
  </conditionalFormatting>
  <conditionalFormatting sqref="S38:S49">
    <cfRule type="cellIs" dxfId="1003" priority="13" operator="between">
      <formula>1</formula>
      <formula>3</formula>
    </cfRule>
  </conditionalFormatting>
  <conditionalFormatting sqref="X52:X63">
    <cfRule type="cellIs" dxfId="1002" priority="12" operator="between">
      <formula>1</formula>
      <formula>3</formula>
    </cfRule>
  </conditionalFormatting>
  <conditionalFormatting sqref="S33">
    <cfRule type="cellIs" dxfId="1001" priority="11" operator="between">
      <formula>1</formula>
      <formula>3</formula>
    </cfRule>
  </conditionalFormatting>
  <conditionalFormatting sqref="S29">
    <cfRule type="cellIs" dxfId="1000" priority="10" operator="between">
      <formula>1</formula>
      <formula>3</formula>
    </cfRule>
  </conditionalFormatting>
  <conditionalFormatting sqref="U6:U16">
    <cfRule type="cellIs" dxfId="999" priority="9" operator="between">
      <formula>1</formula>
      <formula>3</formula>
    </cfRule>
  </conditionalFormatting>
  <conditionalFormatting sqref="U22:U28 U30:U31">
    <cfRule type="cellIs" dxfId="998" priority="8" operator="between">
      <formula>1</formula>
      <formula>3</formula>
    </cfRule>
  </conditionalFormatting>
  <conditionalFormatting sqref="U38:U49">
    <cfRule type="cellIs" dxfId="997" priority="7" operator="between">
      <formula>1</formula>
      <formula>3</formula>
    </cfRule>
  </conditionalFormatting>
  <conditionalFormatting sqref="U29">
    <cfRule type="cellIs" dxfId="996" priority="4" operator="between">
      <formula>1</formula>
      <formula>3</formula>
    </cfRule>
  </conditionalFormatting>
  <conditionalFormatting sqref="U32">
    <cfRule type="cellIs" dxfId="995" priority="3" operator="between">
      <formula>1</formula>
      <formula>3</formula>
    </cfRule>
  </conditionalFormatting>
  <conditionalFormatting sqref="U33">
    <cfRule type="cellIs" dxfId="994" priority="2" operator="between">
      <formula>1</formula>
      <formula>3</formula>
    </cfRule>
  </conditionalFormatting>
  <conditionalFormatting sqref="U17">
    <cfRule type="cellIs" dxfId="993" priority="1" operator="between">
      <formula>1</formula>
      <formula>3</formula>
    </cfRule>
  </conditionalFormatting>
  <pageMargins left="0.51181102362204722" right="0.70866141732283472" top="0.55118110236220474" bottom="0.74803149606299213" header="0.31496062992125984" footer="0.31496062992125984"/>
  <pageSetup paperSize="121" scale="73" orientation="landscape" r:id="rId1"/>
  <headerFooter>
    <oddHeader>&amp;C&amp;"Arial Black"&amp;11&amp;KFF0000OFFICIAL&amp;1#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58"/>
  <sheetViews>
    <sheetView defaultGridColor="0" colorId="9"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4.73046875" customWidth="1"/>
    <col min="3" max="22" width="9.86328125" customWidth="1"/>
  </cols>
  <sheetData>
    <row r="1" spans="1:22" ht="55.5" customHeight="1" x14ac:dyDescent="0.35">
      <c r="B1" s="25" t="s">
        <v>210</v>
      </c>
      <c r="C1" s="16"/>
      <c r="D1" s="16"/>
      <c r="E1" s="16"/>
      <c r="F1" s="16"/>
      <c r="G1" s="16"/>
      <c r="H1" s="16"/>
      <c r="I1" s="16"/>
      <c r="J1" s="16"/>
      <c r="K1" s="16"/>
      <c r="L1" s="16"/>
      <c r="M1" s="16"/>
      <c r="N1" s="16"/>
      <c r="O1" s="16"/>
      <c r="P1" s="16"/>
      <c r="Q1" s="16"/>
      <c r="R1" s="16"/>
      <c r="S1" s="16"/>
      <c r="T1" s="16"/>
      <c r="U1" s="16"/>
      <c r="V1" s="16"/>
    </row>
    <row r="2" spans="1:22" ht="15" x14ac:dyDescent="0.35">
      <c r="A2" s="16"/>
      <c r="B2" s="32" t="s">
        <v>303</v>
      </c>
      <c r="C2" s="16"/>
      <c r="D2" s="16"/>
      <c r="E2" s="16"/>
      <c r="F2" s="16"/>
      <c r="G2" s="16"/>
      <c r="H2" s="16"/>
      <c r="I2" s="16"/>
      <c r="J2" s="16"/>
      <c r="K2" s="16"/>
      <c r="L2" s="16"/>
      <c r="M2" s="16"/>
      <c r="N2" s="16"/>
      <c r="O2" s="16"/>
      <c r="P2" s="16"/>
      <c r="Q2" s="16"/>
      <c r="R2" s="16"/>
      <c r="S2" s="16"/>
      <c r="T2" s="16"/>
      <c r="U2" s="16"/>
      <c r="V2" s="16"/>
    </row>
    <row r="3" spans="1:22" ht="15" x14ac:dyDescent="0.35">
      <c r="A3" s="38"/>
      <c r="B3" s="48"/>
      <c r="C3" s="230">
        <v>41455</v>
      </c>
      <c r="D3" s="230"/>
      <c r="E3" s="230">
        <v>41820</v>
      </c>
      <c r="F3" s="230"/>
      <c r="G3" s="230" t="s">
        <v>213</v>
      </c>
      <c r="H3" s="230"/>
      <c r="I3" s="230">
        <v>42551</v>
      </c>
      <c r="J3" s="230"/>
      <c r="K3" s="230">
        <v>42916</v>
      </c>
      <c r="L3" s="230"/>
      <c r="M3" s="230">
        <v>43281</v>
      </c>
      <c r="N3" s="230"/>
      <c r="O3" s="230">
        <v>43646</v>
      </c>
      <c r="P3" s="230"/>
      <c r="Q3" s="230">
        <v>44012</v>
      </c>
      <c r="R3" s="231"/>
      <c r="S3" s="230">
        <v>44377</v>
      </c>
      <c r="T3" s="231"/>
      <c r="U3" s="230">
        <v>44742</v>
      </c>
      <c r="V3" s="231"/>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5" x14ac:dyDescent="0.35">
      <c r="A5" s="15"/>
      <c r="B5" s="33" t="s">
        <v>278</v>
      </c>
      <c r="C5" s="40"/>
      <c r="D5" s="40"/>
      <c r="E5" s="40"/>
      <c r="F5" s="40"/>
      <c r="G5" s="40"/>
      <c r="H5" s="40"/>
      <c r="I5" s="40"/>
      <c r="J5" s="40"/>
      <c r="K5" s="40"/>
      <c r="L5" s="40"/>
      <c r="M5" s="40"/>
      <c r="N5" s="40"/>
      <c r="O5" s="40"/>
      <c r="P5" s="40"/>
      <c r="Q5" s="40"/>
      <c r="R5" s="40"/>
    </row>
    <row r="6" spans="1:22" ht="12.75" customHeight="1" x14ac:dyDescent="0.35">
      <c r="A6" s="15"/>
      <c r="B6" s="34" t="s">
        <v>188</v>
      </c>
      <c r="C6" s="58">
        <v>510</v>
      </c>
      <c r="D6" s="42">
        <v>10.273972602739725</v>
      </c>
      <c r="E6" s="58">
        <v>493</v>
      </c>
      <c r="F6" s="42">
        <v>8.6385141054844929</v>
      </c>
      <c r="G6" s="58">
        <v>501</v>
      </c>
      <c r="H6" s="42">
        <v>8.6409106588478775</v>
      </c>
      <c r="I6" s="58">
        <v>535</v>
      </c>
      <c r="J6" s="42">
        <v>8.7834509932687563</v>
      </c>
      <c r="K6" s="58">
        <v>542</v>
      </c>
      <c r="L6" s="42">
        <v>8.1577363034316672</v>
      </c>
      <c r="M6" s="58">
        <v>566</v>
      </c>
      <c r="N6" s="42">
        <v>7.9695860321036331</v>
      </c>
      <c r="O6" s="58">
        <v>602</v>
      </c>
      <c r="P6" s="42">
        <v>7.9978743191178427</v>
      </c>
      <c r="Q6" s="58">
        <v>604</v>
      </c>
      <c r="R6" s="42">
        <v>8.9521268712020152</v>
      </c>
      <c r="S6" s="58">
        <v>602</v>
      </c>
      <c r="T6" s="42">
        <v>8.8037437847323776</v>
      </c>
      <c r="U6" s="58">
        <v>605</v>
      </c>
      <c r="V6" s="42">
        <v>9.7188755020080322</v>
      </c>
    </row>
    <row r="7" spans="1:22" x14ac:dyDescent="0.35">
      <c r="A7" s="6"/>
      <c r="B7" s="34" t="s">
        <v>190</v>
      </c>
      <c r="C7" s="58">
        <v>835</v>
      </c>
      <c r="D7" s="42">
        <v>16.821112006446416</v>
      </c>
      <c r="E7" s="58">
        <v>1060</v>
      </c>
      <c r="F7" s="42">
        <v>18.573681443840897</v>
      </c>
      <c r="G7" s="58">
        <v>1167</v>
      </c>
      <c r="H7" s="42">
        <v>20.127630217316316</v>
      </c>
      <c r="I7" s="58">
        <v>1319</v>
      </c>
      <c r="J7" s="42">
        <v>21.654900673124281</v>
      </c>
      <c r="K7" s="58">
        <v>1573</v>
      </c>
      <c r="L7" s="42">
        <v>23.67549668874172</v>
      </c>
      <c r="M7" s="58">
        <v>1717</v>
      </c>
      <c r="N7" s="42">
        <v>24.176288369473387</v>
      </c>
      <c r="O7" s="58">
        <v>1916</v>
      </c>
      <c r="P7" s="42">
        <v>25.455028563836855</v>
      </c>
      <c r="Q7" s="58">
        <v>1641</v>
      </c>
      <c r="R7" s="42">
        <v>24.321920853712761</v>
      </c>
      <c r="S7" s="58">
        <v>1834</v>
      </c>
      <c r="T7" s="42">
        <v>26.820707809300963</v>
      </c>
      <c r="U7" s="58">
        <v>1670</v>
      </c>
      <c r="V7" s="42">
        <v>26.827309236947794</v>
      </c>
    </row>
    <row r="8" spans="1:22" x14ac:dyDescent="0.35">
      <c r="A8" s="6"/>
      <c r="B8" s="34" t="s">
        <v>293</v>
      </c>
      <c r="C8" s="58">
        <v>726</v>
      </c>
      <c r="D8" s="63">
        <v>14.625302175664787</v>
      </c>
      <c r="E8" s="58">
        <v>770</v>
      </c>
      <c r="F8" s="63">
        <v>13.492202558261784</v>
      </c>
      <c r="G8" s="58">
        <v>798</v>
      </c>
      <c r="H8" s="63">
        <v>13.763366678164884</v>
      </c>
      <c r="I8" s="58">
        <v>838</v>
      </c>
      <c r="J8" s="63">
        <v>13.758003611886391</v>
      </c>
      <c r="K8" s="58">
        <v>927</v>
      </c>
      <c r="L8" s="63">
        <v>13.952438290186633</v>
      </c>
      <c r="M8" s="58">
        <v>1002</v>
      </c>
      <c r="N8" s="63">
        <v>14.108701774148127</v>
      </c>
      <c r="O8" s="58">
        <v>1083</v>
      </c>
      <c r="P8" s="42">
        <v>14.388202471104025</v>
      </c>
      <c r="Q8" s="58">
        <v>1092</v>
      </c>
      <c r="R8" s="42">
        <v>16.184971098265898</v>
      </c>
      <c r="S8" s="58">
        <v>1067</v>
      </c>
      <c r="T8" s="42">
        <v>15.603977771278151</v>
      </c>
      <c r="U8" s="58">
        <v>1104</v>
      </c>
      <c r="V8" s="42">
        <v>17.734939759036145</v>
      </c>
    </row>
    <row r="9" spans="1:22" x14ac:dyDescent="0.35">
      <c r="A9" s="16"/>
      <c r="B9" s="34" t="s">
        <v>294</v>
      </c>
      <c r="C9" s="58">
        <v>411</v>
      </c>
      <c r="D9" s="42">
        <v>8.2796132151490731</v>
      </c>
      <c r="E9" s="58">
        <v>492</v>
      </c>
      <c r="F9" s="42">
        <v>8.6209917644997365</v>
      </c>
      <c r="G9" s="58">
        <v>509</v>
      </c>
      <c r="H9" s="42">
        <v>8.7788892721628144</v>
      </c>
      <c r="I9" s="58">
        <v>478</v>
      </c>
      <c r="J9" s="42">
        <v>7.847644065013955</v>
      </c>
      <c r="K9" s="58">
        <v>491</v>
      </c>
      <c r="L9" s="42">
        <v>7.390126429861529</v>
      </c>
      <c r="M9" s="58">
        <v>508</v>
      </c>
      <c r="N9" s="42">
        <v>7.1529146719234022</v>
      </c>
      <c r="O9" s="58">
        <v>523</v>
      </c>
      <c r="P9" s="42">
        <v>6.9483193835525441</v>
      </c>
      <c r="Q9" s="58">
        <v>462</v>
      </c>
      <c r="R9" s="42">
        <v>6.8474877723432641</v>
      </c>
      <c r="S9" s="58">
        <v>374</v>
      </c>
      <c r="T9" s="42">
        <v>5.4694355074583214</v>
      </c>
      <c r="U9" s="58">
        <v>298</v>
      </c>
      <c r="V9" s="42">
        <v>4.7871485943775101</v>
      </c>
    </row>
    <row r="10" spans="1:22" x14ac:dyDescent="0.35">
      <c r="A10" s="16"/>
      <c r="B10" s="34" t="s">
        <v>196</v>
      </c>
      <c r="C10" s="58">
        <v>532</v>
      </c>
      <c r="D10" s="42">
        <v>10.717163577759871</v>
      </c>
      <c r="E10" s="58">
        <v>597</v>
      </c>
      <c r="F10" s="42">
        <v>10.460837567899071</v>
      </c>
      <c r="G10" s="58">
        <v>620</v>
      </c>
      <c r="H10" s="42">
        <v>10.693342531907554</v>
      </c>
      <c r="I10" s="58">
        <v>681</v>
      </c>
      <c r="J10" s="42">
        <v>11.180430142833689</v>
      </c>
      <c r="K10" s="58">
        <v>687</v>
      </c>
      <c r="L10" s="42">
        <v>10.340156532209512</v>
      </c>
      <c r="M10" s="58">
        <v>769</v>
      </c>
      <c r="N10" s="42">
        <v>10.827935792734442</v>
      </c>
      <c r="O10" s="58">
        <v>770</v>
      </c>
      <c r="P10" s="42">
        <v>10.229839245383285</v>
      </c>
      <c r="Q10" s="58">
        <v>714</v>
      </c>
      <c r="R10" s="42">
        <v>10.582481102712316</v>
      </c>
      <c r="S10" s="58">
        <v>680</v>
      </c>
      <c r="T10" s="42">
        <v>9.9444281953787659</v>
      </c>
      <c r="U10" s="58">
        <v>542</v>
      </c>
      <c r="V10" s="42">
        <v>8.7068273092369477</v>
      </c>
    </row>
    <row r="11" spans="1:22" x14ac:dyDescent="0.35">
      <c r="A11" s="16"/>
      <c r="B11" s="34" t="s">
        <v>295</v>
      </c>
      <c r="C11" s="58">
        <v>111</v>
      </c>
      <c r="D11" s="55">
        <v>2.2360999194198228</v>
      </c>
      <c r="E11" s="58">
        <v>146</v>
      </c>
      <c r="F11" s="55">
        <v>2.5582617837743125</v>
      </c>
      <c r="G11" s="58">
        <v>143</v>
      </c>
      <c r="H11" s="55">
        <v>2.4663677130044843</v>
      </c>
      <c r="I11" s="58">
        <v>163</v>
      </c>
      <c r="J11" s="55">
        <v>2.6760794615005743</v>
      </c>
      <c r="K11" s="58">
        <v>153</v>
      </c>
      <c r="L11" s="55">
        <v>2.3028296207104155</v>
      </c>
      <c r="M11" s="58">
        <v>174</v>
      </c>
      <c r="N11" s="55">
        <v>2.4500140805406927</v>
      </c>
      <c r="O11" s="58">
        <v>194</v>
      </c>
      <c r="P11" s="42">
        <v>2.5773880696160489</v>
      </c>
      <c r="Q11" s="58">
        <v>145</v>
      </c>
      <c r="R11" s="42">
        <v>2.1491033051726691</v>
      </c>
      <c r="S11" s="58">
        <v>128</v>
      </c>
      <c r="T11" s="42">
        <v>1.8718923661889442</v>
      </c>
      <c r="U11" s="58">
        <v>113</v>
      </c>
      <c r="V11" s="42">
        <v>1.8152610441767068</v>
      </c>
    </row>
    <row r="12" spans="1:22" x14ac:dyDescent="0.35">
      <c r="A12" s="16"/>
      <c r="B12" s="37" t="s">
        <v>296</v>
      </c>
      <c r="C12" s="58">
        <v>357</v>
      </c>
      <c r="D12" s="42">
        <v>7.1917808219178081</v>
      </c>
      <c r="E12" s="58">
        <v>473</v>
      </c>
      <c r="F12" s="42">
        <v>8.2880672857893813</v>
      </c>
      <c r="G12" s="58">
        <v>469</v>
      </c>
      <c r="H12" s="42">
        <v>8.088996205588133</v>
      </c>
      <c r="I12" s="58">
        <v>513</v>
      </c>
      <c r="J12" s="42">
        <v>8.4222623542932205</v>
      </c>
      <c r="K12" s="58">
        <v>584</v>
      </c>
      <c r="L12" s="42">
        <v>8.7898856110776631</v>
      </c>
      <c r="M12" s="58">
        <v>682</v>
      </c>
      <c r="N12" s="42">
        <v>9.6029287524640949</v>
      </c>
      <c r="O12" s="58">
        <v>731</v>
      </c>
      <c r="P12" s="42">
        <v>9.7117045303573803</v>
      </c>
      <c r="Q12" s="58">
        <v>611</v>
      </c>
      <c r="R12" s="42">
        <v>9.0558766859344892</v>
      </c>
      <c r="S12" s="58">
        <v>655</v>
      </c>
      <c r="T12" s="42">
        <v>9.5788242176074867</v>
      </c>
      <c r="U12" s="58">
        <v>564</v>
      </c>
      <c r="V12" s="42">
        <v>9.0602409638554224</v>
      </c>
    </row>
    <row r="13" spans="1:22" x14ac:dyDescent="0.35">
      <c r="A13" s="16"/>
      <c r="B13" s="34" t="s">
        <v>297</v>
      </c>
      <c r="C13" s="58">
        <v>719</v>
      </c>
      <c r="D13" s="42">
        <v>14.484286865431104</v>
      </c>
      <c r="E13" s="58">
        <v>820</v>
      </c>
      <c r="F13" s="42">
        <v>14.368319607499561</v>
      </c>
      <c r="G13" s="58">
        <v>664</v>
      </c>
      <c r="H13" s="42">
        <v>11.452224905139703</v>
      </c>
      <c r="I13" s="58">
        <v>531</v>
      </c>
      <c r="J13" s="42">
        <v>8.7177803316368419</v>
      </c>
      <c r="K13" s="58">
        <v>466</v>
      </c>
      <c r="L13" s="42">
        <v>7.0138470800722459</v>
      </c>
      <c r="M13" s="58">
        <v>399</v>
      </c>
      <c r="N13" s="42">
        <v>5.6181357364122784</v>
      </c>
      <c r="O13" s="58">
        <v>372</v>
      </c>
      <c r="P13" s="42">
        <v>4.9422080510163413</v>
      </c>
      <c r="Q13" s="58">
        <v>324</v>
      </c>
      <c r="R13" s="42">
        <v>4.8021342819030677</v>
      </c>
      <c r="S13" s="58">
        <v>320</v>
      </c>
      <c r="T13" s="42">
        <v>4.6797309154723603</v>
      </c>
      <c r="U13" s="58">
        <v>275</v>
      </c>
      <c r="V13" s="42">
        <v>4.4176706827309236</v>
      </c>
    </row>
    <row r="14" spans="1:22" x14ac:dyDescent="0.35">
      <c r="A14" s="16"/>
      <c r="B14" s="34" t="s">
        <v>298</v>
      </c>
      <c r="C14" s="58">
        <v>583</v>
      </c>
      <c r="D14" s="42">
        <v>11.744560838033843</v>
      </c>
      <c r="E14" s="58">
        <v>647</v>
      </c>
      <c r="F14" s="42">
        <v>11.336954617136849</v>
      </c>
      <c r="G14" s="58">
        <v>723</v>
      </c>
      <c r="H14" s="42">
        <v>12.469817178337356</v>
      </c>
      <c r="I14" s="58">
        <v>828</v>
      </c>
      <c r="J14" s="42">
        <v>13.593826957806602</v>
      </c>
      <c r="K14" s="58">
        <v>916</v>
      </c>
      <c r="L14" s="42">
        <v>13.786875376279351</v>
      </c>
      <c r="M14" s="58">
        <v>964</v>
      </c>
      <c r="N14" s="42">
        <v>13.573641227823149</v>
      </c>
      <c r="O14" s="58">
        <v>1033</v>
      </c>
      <c r="P14" s="42">
        <v>13.723927195429786</v>
      </c>
      <c r="Q14" s="58">
        <v>943</v>
      </c>
      <c r="R14" s="42">
        <v>13.976582184674671</v>
      </c>
      <c r="S14" s="58">
        <v>964</v>
      </c>
      <c r="T14" s="42">
        <v>14.097689382860484</v>
      </c>
      <c r="U14" s="58">
        <v>823</v>
      </c>
      <c r="V14" s="42">
        <v>13.220883534136545</v>
      </c>
    </row>
    <row r="15" spans="1:22" x14ac:dyDescent="0.35">
      <c r="A15" s="16"/>
      <c r="B15" s="34" t="s">
        <v>299</v>
      </c>
      <c r="C15" s="58">
        <v>127</v>
      </c>
      <c r="D15" s="63">
        <v>2.5584206285253828</v>
      </c>
      <c r="E15" s="58">
        <v>130</v>
      </c>
      <c r="F15" s="63">
        <v>2.2779043280182232</v>
      </c>
      <c r="G15" s="58">
        <v>135</v>
      </c>
      <c r="H15" s="63">
        <v>2.3283890996895482</v>
      </c>
      <c r="I15" s="58">
        <v>137</v>
      </c>
      <c r="J15" s="63">
        <v>2.2492201608931213</v>
      </c>
      <c r="K15" s="58">
        <v>190</v>
      </c>
      <c r="L15" s="63">
        <v>2.8597230583985551</v>
      </c>
      <c r="M15" s="58">
        <v>190</v>
      </c>
      <c r="N15" s="63">
        <v>2.6753027316248943</v>
      </c>
      <c r="O15" s="58">
        <v>180</v>
      </c>
      <c r="P15" s="42">
        <v>2.3913909924272616</v>
      </c>
      <c r="Q15" s="58">
        <v>132</v>
      </c>
      <c r="R15" s="42">
        <v>1.9564250778123609</v>
      </c>
      <c r="S15" s="58">
        <v>132</v>
      </c>
      <c r="T15" s="42">
        <v>1.9303890026323485</v>
      </c>
      <c r="U15" s="58">
        <v>155</v>
      </c>
      <c r="V15" s="42">
        <v>2.4899598393574296</v>
      </c>
    </row>
    <row r="16" spans="1:22" x14ac:dyDescent="0.35">
      <c r="A16" s="16"/>
      <c r="B16" s="34" t="s">
        <v>300</v>
      </c>
      <c r="C16" s="58">
        <v>48</v>
      </c>
      <c r="D16" s="42">
        <v>0.96696212731668019</v>
      </c>
      <c r="E16" s="58">
        <v>73</v>
      </c>
      <c r="F16" s="42">
        <v>1.2791308918871562</v>
      </c>
      <c r="G16" s="58">
        <v>57</v>
      </c>
      <c r="H16" s="42">
        <v>0.98309761986892041</v>
      </c>
      <c r="I16" s="58">
        <v>60</v>
      </c>
      <c r="J16" s="42">
        <v>0.98505992447873914</v>
      </c>
      <c r="K16" s="58">
        <v>94</v>
      </c>
      <c r="L16" s="42">
        <v>1.4148103552077063</v>
      </c>
      <c r="M16" s="58">
        <v>124</v>
      </c>
      <c r="N16" s="42">
        <v>1.7459870459025626</v>
      </c>
      <c r="O16" s="58">
        <v>103</v>
      </c>
      <c r="P16" s="42">
        <v>1.3684070678889331</v>
      </c>
      <c r="Q16" s="58">
        <v>76</v>
      </c>
      <c r="R16" s="42">
        <v>1.1264265599525713</v>
      </c>
      <c r="S16" s="58">
        <v>64</v>
      </c>
      <c r="T16" s="42">
        <v>0.93594618309447208</v>
      </c>
      <c r="U16" s="58">
        <v>62</v>
      </c>
      <c r="V16" s="42">
        <v>0.99598393574297195</v>
      </c>
    </row>
    <row r="17" spans="1:22" x14ac:dyDescent="0.35">
      <c r="A17" s="16"/>
      <c r="B17" s="34" t="s">
        <v>230</v>
      </c>
      <c r="C17" s="58">
        <v>5</v>
      </c>
      <c r="D17" s="42">
        <v>0.1007252215954875</v>
      </c>
      <c r="E17" s="58">
        <v>6</v>
      </c>
      <c r="F17" s="42">
        <v>0.10513404590853338</v>
      </c>
      <c r="G17" s="58">
        <v>12</v>
      </c>
      <c r="H17" s="42">
        <v>0.2069679199724043</v>
      </c>
      <c r="I17" s="58">
        <v>8</v>
      </c>
      <c r="J17" s="42">
        <v>0.13134132326383188</v>
      </c>
      <c r="K17" s="58">
        <v>21</v>
      </c>
      <c r="L17" s="42">
        <v>0.31607465382299821</v>
      </c>
      <c r="M17" s="58">
        <v>7</v>
      </c>
      <c r="N17" s="42">
        <v>9.8563784849338226E-2</v>
      </c>
      <c r="O17" s="58">
        <v>20</v>
      </c>
      <c r="P17" s="42">
        <v>0.26571011026969577</v>
      </c>
      <c r="Q17" s="58" t="s">
        <v>272</v>
      </c>
      <c r="R17" s="42" t="s">
        <v>231</v>
      </c>
      <c r="S17" s="58">
        <v>18</v>
      </c>
      <c r="T17" s="42">
        <v>0.26323486399532026</v>
      </c>
      <c r="U17" s="58">
        <v>14</v>
      </c>
      <c r="V17" s="42">
        <v>0.22489959839357429</v>
      </c>
    </row>
    <row r="18" spans="1:22" x14ac:dyDescent="0.35">
      <c r="A18" s="16"/>
      <c r="B18" s="51" t="s">
        <v>301</v>
      </c>
      <c r="C18" s="71">
        <v>4964</v>
      </c>
      <c r="D18" s="69">
        <v>99.999999999999986</v>
      </c>
      <c r="E18" s="71">
        <v>5707</v>
      </c>
      <c r="F18" s="69">
        <v>99.999999999999986</v>
      </c>
      <c r="G18" s="71">
        <v>5798</v>
      </c>
      <c r="H18" s="69">
        <v>99.999999999999972</v>
      </c>
      <c r="I18" s="71">
        <v>6091</v>
      </c>
      <c r="J18" s="69">
        <v>99.999999999999986</v>
      </c>
      <c r="K18" s="71">
        <v>6644</v>
      </c>
      <c r="L18" s="69">
        <v>100.00000000000001</v>
      </c>
      <c r="M18" s="71">
        <v>7102</v>
      </c>
      <c r="N18" s="69">
        <v>100</v>
      </c>
      <c r="O18" s="71">
        <v>7527</v>
      </c>
      <c r="P18" s="64">
        <v>100</v>
      </c>
      <c r="Q18" s="71">
        <v>6747</v>
      </c>
      <c r="R18" s="64">
        <v>100.00000000000001</v>
      </c>
      <c r="S18" s="71">
        <v>6838</v>
      </c>
      <c r="T18" s="64">
        <v>99.999999999999986</v>
      </c>
      <c r="U18" s="71">
        <v>6225</v>
      </c>
      <c r="V18" s="64">
        <v>100</v>
      </c>
    </row>
    <row r="19" spans="1:22" x14ac:dyDescent="0.35">
      <c r="A19" s="16"/>
      <c r="B19" s="37"/>
      <c r="C19" s="58"/>
      <c r="D19" s="55"/>
      <c r="E19" s="58"/>
      <c r="F19" s="55"/>
      <c r="G19" s="58"/>
      <c r="H19" s="55"/>
      <c r="I19" s="58"/>
      <c r="J19" s="55"/>
      <c r="K19" s="58"/>
      <c r="L19" s="55"/>
      <c r="M19" s="58"/>
      <c r="N19" s="55"/>
      <c r="O19" s="58"/>
      <c r="P19" s="55"/>
      <c r="Q19" s="58"/>
      <c r="R19" s="55"/>
    </row>
    <row r="20" spans="1:22" x14ac:dyDescent="0.35">
      <c r="A20" s="16"/>
      <c r="B20" s="34"/>
      <c r="C20" s="58"/>
      <c r="D20" s="42"/>
      <c r="E20" s="58"/>
      <c r="F20" s="42"/>
      <c r="G20" s="58"/>
      <c r="H20" s="42"/>
      <c r="I20" s="58"/>
      <c r="J20" s="42"/>
      <c r="K20" s="58"/>
      <c r="L20" s="42"/>
      <c r="M20" s="58"/>
      <c r="N20" s="42"/>
      <c r="O20" s="58"/>
      <c r="P20" s="42"/>
      <c r="Q20" s="58"/>
      <c r="R20" s="42"/>
    </row>
    <row r="21" spans="1:22" x14ac:dyDescent="0.35">
      <c r="A21" s="16"/>
      <c r="B21" s="33" t="s">
        <v>285</v>
      </c>
      <c r="C21" s="45"/>
      <c r="D21" s="42"/>
      <c r="E21" s="45"/>
      <c r="F21" s="42"/>
      <c r="G21" s="45"/>
      <c r="H21" s="42"/>
      <c r="I21" s="45"/>
      <c r="J21" s="42"/>
      <c r="K21" s="45"/>
      <c r="L21" s="42"/>
      <c r="M21" s="45"/>
      <c r="N21" s="42"/>
      <c r="O21" s="45"/>
      <c r="P21" s="42"/>
      <c r="Q21" s="45"/>
      <c r="R21" s="42"/>
    </row>
    <row r="22" spans="1:22" x14ac:dyDescent="0.35">
      <c r="A22" s="16"/>
      <c r="B22" s="34" t="s">
        <v>188</v>
      </c>
      <c r="C22" s="58">
        <v>49</v>
      </c>
      <c r="D22" s="42">
        <v>13.031914893617023</v>
      </c>
      <c r="E22" s="58">
        <v>50</v>
      </c>
      <c r="F22" s="42">
        <v>12.315270935960591</v>
      </c>
      <c r="G22" s="58">
        <v>42</v>
      </c>
      <c r="H22" s="42">
        <v>9.9762470308788593</v>
      </c>
      <c r="I22" s="58">
        <v>48</v>
      </c>
      <c r="J22" s="42">
        <v>11.214953271028037</v>
      </c>
      <c r="K22" s="58">
        <v>57</v>
      </c>
      <c r="L22" s="42">
        <v>11.242603550295858</v>
      </c>
      <c r="M22" s="58">
        <v>56</v>
      </c>
      <c r="N22" s="42">
        <v>9.8939929328621901</v>
      </c>
      <c r="O22" s="58">
        <v>60</v>
      </c>
      <c r="P22" s="42">
        <v>10.434782608695652</v>
      </c>
      <c r="Q22" s="58">
        <v>55</v>
      </c>
      <c r="R22" s="42">
        <v>13.613861386138614</v>
      </c>
      <c r="S22" s="58">
        <v>60</v>
      </c>
      <c r="T22" s="42">
        <v>14.5985401459854</v>
      </c>
      <c r="U22" s="58">
        <v>52</v>
      </c>
      <c r="V22" s="42">
        <v>15.160349854227405</v>
      </c>
    </row>
    <row r="23" spans="1:22" x14ac:dyDescent="0.35">
      <c r="A23" s="16"/>
      <c r="B23" s="34" t="s">
        <v>190</v>
      </c>
      <c r="C23" s="58">
        <v>40</v>
      </c>
      <c r="D23" s="42">
        <v>10.638297872340425</v>
      </c>
      <c r="E23" s="58">
        <v>63</v>
      </c>
      <c r="F23" s="42">
        <v>15.517241379310345</v>
      </c>
      <c r="G23" s="58">
        <v>62</v>
      </c>
      <c r="H23" s="42">
        <v>14.726840855106888</v>
      </c>
      <c r="I23" s="58">
        <v>71</v>
      </c>
      <c r="J23" s="42">
        <v>16.588785046728972</v>
      </c>
      <c r="K23" s="58">
        <v>95</v>
      </c>
      <c r="L23" s="42">
        <v>18.737672583826431</v>
      </c>
      <c r="M23" s="58">
        <v>96</v>
      </c>
      <c r="N23" s="42">
        <v>16.96113074204947</v>
      </c>
      <c r="O23" s="58">
        <v>91</v>
      </c>
      <c r="P23" s="42">
        <v>15.82608695652174</v>
      </c>
      <c r="Q23" s="58">
        <v>53</v>
      </c>
      <c r="R23" s="42">
        <v>13.118811881188119</v>
      </c>
      <c r="S23" s="58">
        <v>89</v>
      </c>
      <c r="T23" s="42">
        <v>21.654501216545015</v>
      </c>
      <c r="U23" s="58">
        <v>79</v>
      </c>
      <c r="V23" s="42">
        <v>23.03206997084548</v>
      </c>
    </row>
    <row r="24" spans="1:22" x14ac:dyDescent="0.35">
      <c r="A24" s="16"/>
      <c r="B24" s="34" t="s">
        <v>293</v>
      </c>
      <c r="C24" s="58">
        <v>8</v>
      </c>
      <c r="D24" s="63">
        <v>2.1276595744680851</v>
      </c>
      <c r="E24" s="58">
        <v>5</v>
      </c>
      <c r="F24" s="63">
        <v>1.2315270935960592</v>
      </c>
      <c r="G24" s="58">
        <v>9</v>
      </c>
      <c r="H24" s="63">
        <v>2.1377672209026128</v>
      </c>
      <c r="I24" s="58">
        <v>8</v>
      </c>
      <c r="J24" s="63">
        <v>1.8691588785046727</v>
      </c>
      <c r="K24" s="58">
        <v>8</v>
      </c>
      <c r="L24" s="63">
        <v>1.5779092702169626</v>
      </c>
      <c r="M24" s="58">
        <v>6</v>
      </c>
      <c r="N24" s="63">
        <v>1.0600706713780919</v>
      </c>
      <c r="O24" s="58">
        <v>15</v>
      </c>
      <c r="P24" s="42">
        <v>2.6086956521739131</v>
      </c>
      <c r="Q24" s="58">
        <v>10</v>
      </c>
      <c r="R24" s="42">
        <v>2.4752475247524752</v>
      </c>
      <c r="S24" s="58">
        <v>15</v>
      </c>
      <c r="T24" s="42">
        <v>3.6496350364963499</v>
      </c>
      <c r="U24" s="58">
        <v>17</v>
      </c>
      <c r="V24" s="42">
        <v>4.9562682215743443</v>
      </c>
    </row>
    <row r="25" spans="1:22" x14ac:dyDescent="0.35">
      <c r="A25" s="16"/>
      <c r="B25" s="34" t="s">
        <v>294</v>
      </c>
      <c r="C25" s="58">
        <v>31</v>
      </c>
      <c r="D25" s="42">
        <v>8.2446808510638299</v>
      </c>
      <c r="E25" s="58">
        <v>24</v>
      </c>
      <c r="F25" s="42">
        <v>5.9113300492610836</v>
      </c>
      <c r="G25" s="58">
        <v>26</v>
      </c>
      <c r="H25" s="42">
        <v>6.1757719714964372</v>
      </c>
      <c r="I25" s="58">
        <v>21</v>
      </c>
      <c r="J25" s="42">
        <v>4.9065420560747661</v>
      </c>
      <c r="K25" s="58">
        <v>21</v>
      </c>
      <c r="L25" s="42">
        <v>4.1420118343195274</v>
      </c>
      <c r="M25" s="58">
        <v>32</v>
      </c>
      <c r="N25" s="42">
        <v>5.6537102473498235</v>
      </c>
      <c r="O25" s="58">
        <v>30</v>
      </c>
      <c r="P25" s="42">
        <v>5.2173913043478262</v>
      </c>
      <c r="Q25" s="58">
        <v>23</v>
      </c>
      <c r="R25" s="42">
        <v>5.6930693069306937</v>
      </c>
      <c r="S25" s="58">
        <v>19</v>
      </c>
      <c r="T25" s="42">
        <v>4.6228710462287106</v>
      </c>
      <c r="U25" s="58">
        <v>16</v>
      </c>
      <c r="V25" s="42">
        <v>4.6647230320699711</v>
      </c>
    </row>
    <row r="26" spans="1:22" x14ac:dyDescent="0.35">
      <c r="A26" s="16"/>
      <c r="B26" s="34" t="s">
        <v>196</v>
      </c>
      <c r="C26" s="58">
        <v>34</v>
      </c>
      <c r="D26" s="42">
        <v>9.0425531914893629</v>
      </c>
      <c r="E26" s="58">
        <v>31</v>
      </c>
      <c r="F26" s="42">
        <v>7.6354679802955667</v>
      </c>
      <c r="G26" s="58">
        <v>38</v>
      </c>
      <c r="H26" s="42">
        <v>9.026128266033254</v>
      </c>
      <c r="I26" s="58">
        <v>43</v>
      </c>
      <c r="J26" s="42">
        <v>10.046728971962617</v>
      </c>
      <c r="K26" s="58">
        <v>42</v>
      </c>
      <c r="L26" s="42">
        <v>8.2840236686390547</v>
      </c>
      <c r="M26" s="58">
        <v>60</v>
      </c>
      <c r="N26" s="42">
        <v>10.600706713780919</v>
      </c>
      <c r="O26" s="58">
        <v>59</v>
      </c>
      <c r="P26" s="42">
        <v>10.260869565217391</v>
      </c>
      <c r="Q26" s="58">
        <v>44</v>
      </c>
      <c r="R26" s="42">
        <v>10.891089108910892</v>
      </c>
      <c r="S26" s="58">
        <v>39</v>
      </c>
      <c r="T26" s="42">
        <v>9.4890510948905096</v>
      </c>
      <c r="U26" s="58">
        <v>31</v>
      </c>
      <c r="V26" s="42">
        <v>9.037900874635568</v>
      </c>
    </row>
    <row r="27" spans="1:22" x14ac:dyDescent="0.35">
      <c r="A27" s="16"/>
      <c r="B27" s="34" t="s">
        <v>295</v>
      </c>
      <c r="C27" s="58">
        <v>23</v>
      </c>
      <c r="D27" s="55">
        <v>6.1170212765957448</v>
      </c>
      <c r="E27" s="58">
        <v>29</v>
      </c>
      <c r="F27" s="55">
        <v>7.1428571428571423</v>
      </c>
      <c r="G27" s="58">
        <v>25</v>
      </c>
      <c r="H27" s="55">
        <v>5.938242280285035</v>
      </c>
      <c r="I27" s="58">
        <v>28</v>
      </c>
      <c r="J27" s="55">
        <v>6.5420560747663545</v>
      </c>
      <c r="K27" s="58">
        <v>48</v>
      </c>
      <c r="L27" s="55">
        <v>9.4674556213017755</v>
      </c>
      <c r="M27" s="58">
        <v>48</v>
      </c>
      <c r="N27" s="55">
        <v>8.4805653710247348</v>
      </c>
      <c r="O27" s="58">
        <v>59</v>
      </c>
      <c r="P27" s="42">
        <v>10.260869565217391</v>
      </c>
      <c r="Q27" s="58">
        <v>40</v>
      </c>
      <c r="R27" s="42">
        <v>9.9009900990099009</v>
      </c>
      <c r="S27" s="58">
        <v>30</v>
      </c>
      <c r="T27" s="42">
        <v>7.2992700729926998</v>
      </c>
      <c r="U27" s="58">
        <v>20</v>
      </c>
      <c r="V27" s="42">
        <v>5.8309037900874632</v>
      </c>
    </row>
    <row r="28" spans="1:22" x14ac:dyDescent="0.35">
      <c r="A28" s="16"/>
      <c r="B28" s="37" t="s">
        <v>296</v>
      </c>
      <c r="C28" s="58">
        <v>45</v>
      </c>
      <c r="D28" s="42">
        <v>11.968085106382979</v>
      </c>
      <c r="E28" s="58">
        <v>56</v>
      </c>
      <c r="F28" s="42">
        <v>13.793103448275861</v>
      </c>
      <c r="G28" s="58">
        <v>62</v>
      </c>
      <c r="H28" s="42">
        <v>14.726840855106888</v>
      </c>
      <c r="I28" s="58">
        <v>57</v>
      </c>
      <c r="J28" s="42">
        <v>13.317757009345794</v>
      </c>
      <c r="K28" s="58">
        <v>62</v>
      </c>
      <c r="L28" s="42">
        <v>12.22879684418146</v>
      </c>
      <c r="M28" s="58">
        <v>78</v>
      </c>
      <c r="N28" s="42">
        <v>13.780918727915195</v>
      </c>
      <c r="O28" s="58">
        <v>83</v>
      </c>
      <c r="P28" s="42">
        <v>14.434782608695651</v>
      </c>
      <c r="Q28" s="58">
        <v>45</v>
      </c>
      <c r="R28" s="42">
        <v>11.138613861386139</v>
      </c>
      <c r="S28" s="58">
        <v>38</v>
      </c>
      <c r="T28" s="42">
        <v>9.2457420924574212</v>
      </c>
      <c r="U28" s="58">
        <v>41</v>
      </c>
      <c r="V28" s="42">
        <v>11.9533527696793</v>
      </c>
    </row>
    <row r="29" spans="1:22" x14ac:dyDescent="0.35">
      <c r="A29" s="16"/>
      <c r="B29" s="34" t="s">
        <v>297</v>
      </c>
      <c r="C29" s="58">
        <v>54</v>
      </c>
      <c r="D29" s="42">
        <v>14.361702127659576</v>
      </c>
      <c r="E29" s="58">
        <v>55</v>
      </c>
      <c r="F29" s="42">
        <v>13.546798029556651</v>
      </c>
      <c r="G29" s="58">
        <v>36</v>
      </c>
      <c r="H29" s="42">
        <v>8.5510688836104514</v>
      </c>
      <c r="I29" s="58">
        <v>32</v>
      </c>
      <c r="J29" s="42">
        <v>7.4766355140186906</v>
      </c>
      <c r="K29" s="58">
        <v>38</v>
      </c>
      <c r="L29" s="42">
        <v>7.4950690335305712</v>
      </c>
      <c r="M29" s="58">
        <v>22</v>
      </c>
      <c r="N29" s="42">
        <v>3.8869257950530036</v>
      </c>
      <c r="O29" s="58">
        <v>37</v>
      </c>
      <c r="P29" s="42">
        <v>6.4347826086956523</v>
      </c>
      <c r="Q29" s="58">
        <v>17</v>
      </c>
      <c r="R29" s="42">
        <v>4.2079207920792081</v>
      </c>
      <c r="S29" s="58">
        <v>11</v>
      </c>
      <c r="T29" s="42">
        <v>2.6763990267639901</v>
      </c>
      <c r="U29" s="58">
        <v>9</v>
      </c>
      <c r="V29" s="42">
        <v>2.6239067055393588</v>
      </c>
    </row>
    <row r="30" spans="1:22" x14ac:dyDescent="0.35">
      <c r="A30" s="16"/>
      <c r="B30" s="34" t="s">
        <v>298</v>
      </c>
      <c r="C30" s="58">
        <v>76</v>
      </c>
      <c r="D30" s="42">
        <v>20.212765957446805</v>
      </c>
      <c r="E30" s="58">
        <v>81</v>
      </c>
      <c r="F30" s="42">
        <v>19.950738916256157</v>
      </c>
      <c r="G30" s="58">
        <v>109</v>
      </c>
      <c r="H30" s="42">
        <v>25.890736342042754</v>
      </c>
      <c r="I30" s="58">
        <v>105</v>
      </c>
      <c r="J30" s="42">
        <v>24.532710280373831</v>
      </c>
      <c r="K30" s="58">
        <v>112</v>
      </c>
      <c r="L30" s="42">
        <v>22.090729783037474</v>
      </c>
      <c r="M30" s="58">
        <v>138</v>
      </c>
      <c r="N30" s="42">
        <v>24.381625441696116</v>
      </c>
      <c r="O30" s="58">
        <v>123</v>
      </c>
      <c r="P30" s="42">
        <v>21.391304347826086</v>
      </c>
      <c r="Q30" s="58">
        <v>105</v>
      </c>
      <c r="R30" s="42">
        <v>25.990099009900991</v>
      </c>
      <c r="S30" s="58">
        <v>90</v>
      </c>
      <c r="T30" s="42">
        <v>21.897810218978105</v>
      </c>
      <c r="U30" s="58">
        <v>67</v>
      </c>
      <c r="V30" s="42">
        <v>19.533527696793001</v>
      </c>
    </row>
    <row r="31" spans="1:22" x14ac:dyDescent="0.35">
      <c r="A31" s="16"/>
      <c r="B31" s="34" t="s">
        <v>299</v>
      </c>
      <c r="C31" s="58">
        <v>12</v>
      </c>
      <c r="D31" s="63">
        <v>3.1914893617021276</v>
      </c>
      <c r="E31" s="58">
        <v>9</v>
      </c>
      <c r="F31" s="63">
        <v>2.2167487684729066</v>
      </c>
      <c r="G31" s="58">
        <v>7</v>
      </c>
      <c r="H31" s="63">
        <v>1.66270783847981</v>
      </c>
      <c r="I31" s="58">
        <v>11</v>
      </c>
      <c r="J31" s="63">
        <v>2.570093457943925</v>
      </c>
      <c r="K31" s="58">
        <v>14</v>
      </c>
      <c r="L31" s="63">
        <v>2.7613412228796843</v>
      </c>
      <c r="M31" s="58">
        <v>19</v>
      </c>
      <c r="N31" s="63">
        <v>3.3568904593639579</v>
      </c>
      <c r="O31" s="58">
        <v>8</v>
      </c>
      <c r="P31" s="42">
        <v>1.3913043478260869</v>
      </c>
      <c r="Q31" s="58">
        <v>7</v>
      </c>
      <c r="R31" s="42">
        <v>1.7326732673267329</v>
      </c>
      <c r="S31" s="58">
        <v>13</v>
      </c>
      <c r="T31" s="42">
        <v>3.1630170316301705</v>
      </c>
      <c r="U31" s="58">
        <v>6</v>
      </c>
      <c r="V31" s="42">
        <v>1.749271137026239</v>
      </c>
    </row>
    <row r="32" spans="1:22" x14ac:dyDescent="0.35">
      <c r="A32" s="16"/>
      <c r="B32" s="34" t="s">
        <v>300</v>
      </c>
      <c r="C32" s="58" t="s">
        <v>272</v>
      </c>
      <c r="D32" s="42" t="s">
        <v>231</v>
      </c>
      <c r="E32" s="58" t="s">
        <v>272</v>
      </c>
      <c r="F32" s="42" t="s">
        <v>231</v>
      </c>
      <c r="G32" s="58" t="s">
        <v>272</v>
      </c>
      <c r="H32" s="42" t="s">
        <v>231</v>
      </c>
      <c r="I32" s="58" t="s">
        <v>272</v>
      </c>
      <c r="J32" s="42" t="s">
        <v>231</v>
      </c>
      <c r="K32" s="58">
        <v>8</v>
      </c>
      <c r="L32" s="42">
        <v>1.5779092702169626</v>
      </c>
      <c r="M32" s="58">
        <v>11</v>
      </c>
      <c r="N32" s="42">
        <v>1.9434628975265018</v>
      </c>
      <c r="O32" s="58">
        <v>5</v>
      </c>
      <c r="P32" s="42">
        <v>0.86956521739130432</v>
      </c>
      <c r="Q32" s="58">
        <v>5</v>
      </c>
      <c r="R32" s="42">
        <v>1.2376237623762376</v>
      </c>
      <c r="S32" s="58">
        <v>6</v>
      </c>
      <c r="T32" s="42">
        <v>1.4598540145985401</v>
      </c>
      <c r="U32" s="58" t="s">
        <v>272</v>
      </c>
      <c r="V32" s="42" t="s">
        <v>231</v>
      </c>
    </row>
    <row r="33" spans="1:22" x14ac:dyDescent="0.35">
      <c r="A33" s="16"/>
      <c r="B33" s="34" t="s">
        <v>230</v>
      </c>
      <c r="C33" s="58" t="s">
        <v>272</v>
      </c>
      <c r="D33" s="42" t="s">
        <v>231</v>
      </c>
      <c r="E33" s="58">
        <v>0</v>
      </c>
      <c r="F33" s="42">
        <v>0</v>
      </c>
      <c r="G33" s="58">
        <v>4</v>
      </c>
      <c r="H33" s="42">
        <v>0.95011876484560576</v>
      </c>
      <c r="I33" s="58" t="s">
        <v>272</v>
      </c>
      <c r="J33" s="42" t="s">
        <v>231</v>
      </c>
      <c r="K33" s="58" t="s">
        <v>272</v>
      </c>
      <c r="L33" s="42" t="s">
        <v>231</v>
      </c>
      <c r="M33" s="58">
        <v>0</v>
      </c>
      <c r="N33" s="42">
        <v>0</v>
      </c>
      <c r="O33" s="58">
        <v>5</v>
      </c>
      <c r="P33" s="42">
        <v>0.86956521739130432</v>
      </c>
      <c r="Q33" s="58">
        <v>0</v>
      </c>
      <c r="R33" s="42">
        <v>0</v>
      </c>
      <c r="S33" s="58" t="s">
        <v>272</v>
      </c>
      <c r="T33" s="42" t="s">
        <v>231</v>
      </c>
      <c r="U33" s="58" t="s">
        <v>272</v>
      </c>
      <c r="V33" s="42" t="s">
        <v>231</v>
      </c>
    </row>
    <row r="34" spans="1:22" x14ac:dyDescent="0.35">
      <c r="A34" s="16"/>
      <c r="B34" s="51" t="s">
        <v>301</v>
      </c>
      <c r="C34" s="71">
        <v>376</v>
      </c>
      <c r="D34" s="69">
        <v>100.00000000000001</v>
      </c>
      <c r="E34" s="71">
        <v>406</v>
      </c>
      <c r="F34" s="69">
        <v>100</v>
      </c>
      <c r="G34" s="71">
        <v>421</v>
      </c>
      <c r="H34" s="69">
        <v>100</v>
      </c>
      <c r="I34" s="71">
        <v>428</v>
      </c>
      <c r="J34" s="69">
        <v>100</v>
      </c>
      <c r="K34" s="71">
        <v>507</v>
      </c>
      <c r="L34" s="69">
        <v>100</v>
      </c>
      <c r="M34" s="71">
        <v>566</v>
      </c>
      <c r="N34" s="69">
        <v>100</v>
      </c>
      <c r="O34" s="71">
        <v>575</v>
      </c>
      <c r="P34" s="64">
        <v>100</v>
      </c>
      <c r="Q34" s="71">
        <f>SUM(Q22:Q33)</f>
        <v>404</v>
      </c>
      <c r="R34" s="64">
        <v>99.999999999999986</v>
      </c>
      <c r="S34" s="71">
        <v>411</v>
      </c>
      <c r="T34" s="64">
        <v>99.999999999999986</v>
      </c>
      <c r="U34" s="71">
        <v>343</v>
      </c>
      <c r="V34" s="64">
        <v>100</v>
      </c>
    </row>
    <row r="35" spans="1:22" x14ac:dyDescent="0.35">
      <c r="A35" s="16"/>
      <c r="B35" s="33"/>
      <c r="C35" s="45"/>
      <c r="D35" s="66"/>
      <c r="E35" s="45"/>
      <c r="F35" s="66"/>
      <c r="G35" s="45"/>
      <c r="H35" s="66"/>
      <c r="I35" s="45"/>
      <c r="J35" s="66"/>
      <c r="K35" s="45"/>
      <c r="L35" s="66"/>
      <c r="M35" s="45"/>
      <c r="N35" s="66"/>
      <c r="O35" s="45"/>
      <c r="P35" s="66"/>
      <c r="Q35" s="45"/>
      <c r="R35" s="55"/>
    </row>
    <row r="36" spans="1:22" x14ac:dyDescent="0.35">
      <c r="A36" s="16"/>
      <c r="B36" s="34"/>
      <c r="C36" s="45"/>
      <c r="D36" s="42"/>
      <c r="E36" s="45"/>
      <c r="F36" s="42"/>
      <c r="G36" s="45"/>
      <c r="H36" s="42"/>
      <c r="I36" s="45"/>
      <c r="J36" s="42"/>
      <c r="K36" s="45"/>
      <c r="L36" s="42"/>
      <c r="M36" s="45"/>
      <c r="N36" s="42"/>
      <c r="O36" s="45"/>
      <c r="P36" s="42"/>
      <c r="Q36" s="45"/>
      <c r="R36" s="42"/>
    </row>
    <row r="37" spans="1:22" x14ac:dyDescent="0.35">
      <c r="A37" s="16"/>
      <c r="B37" s="33" t="s">
        <v>269</v>
      </c>
      <c r="C37" s="45"/>
      <c r="D37" s="42"/>
      <c r="E37" s="45"/>
      <c r="F37" s="42"/>
      <c r="G37" s="45"/>
      <c r="H37" s="42"/>
      <c r="I37" s="45"/>
      <c r="J37" s="42"/>
      <c r="K37" s="45"/>
      <c r="L37" s="42"/>
      <c r="M37" s="45"/>
      <c r="N37" s="42"/>
      <c r="O37" s="45"/>
      <c r="P37" s="42"/>
      <c r="Q37" s="45"/>
      <c r="R37" s="42"/>
    </row>
    <row r="38" spans="1:22" x14ac:dyDescent="0.35">
      <c r="A38" s="16"/>
      <c r="B38" s="34" t="s">
        <v>188</v>
      </c>
      <c r="C38" s="58">
        <v>559</v>
      </c>
      <c r="D38" s="42">
        <v>10.468164794007491</v>
      </c>
      <c r="E38" s="58">
        <v>543</v>
      </c>
      <c r="F38" s="42">
        <v>8.8827089808604605</v>
      </c>
      <c r="G38" s="58">
        <v>543</v>
      </c>
      <c r="H38" s="42">
        <v>8.7313072841292811</v>
      </c>
      <c r="I38" s="58">
        <v>583</v>
      </c>
      <c r="J38" s="42">
        <v>8.9430894308943092</v>
      </c>
      <c r="K38" s="58">
        <v>599</v>
      </c>
      <c r="L38" s="42">
        <v>8.3764508460355191</v>
      </c>
      <c r="M38" s="58">
        <v>622</v>
      </c>
      <c r="N38" s="42">
        <v>8.1116327595200843</v>
      </c>
      <c r="O38" s="58">
        <v>662</v>
      </c>
      <c r="P38" s="42">
        <v>8.1708220192545049</v>
      </c>
      <c r="Q38" s="58">
        <f>Q6+Q22</f>
        <v>659</v>
      </c>
      <c r="R38" s="42">
        <v>9.2154943364564392</v>
      </c>
      <c r="S38" s="58">
        <v>662</v>
      </c>
      <c r="T38" s="42">
        <v>9.1322941095323493</v>
      </c>
      <c r="U38" s="58">
        <v>657</v>
      </c>
      <c r="V38" s="42">
        <v>10.003045066991474</v>
      </c>
    </row>
    <row r="39" spans="1:22" x14ac:dyDescent="0.35">
      <c r="A39" s="16"/>
      <c r="B39" s="34" t="s">
        <v>190</v>
      </c>
      <c r="C39" s="58">
        <v>875</v>
      </c>
      <c r="D39" s="42">
        <v>16.385767790262172</v>
      </c>
      <c r="E39" s="58">
        <v>1123</v>
      </c>
      <c r="F39" s="42">
        <v>18.370685424505155</v>
      </c>
      <c r="G39" s="58">
        <v>1229</v>
      </c>
      <c r="H39" s="42">
        <v>19.762019617301817</v>
      </c>
      <c r="I39" s="58">
        <v>1390</v>
      </c>
      <c r="J39" s="42">
        <v>21.322288694585058</v>
      </c>
      <c r="K39" s="58">
        <v>1668</v>
      </c>
      <c r="L39" s="42">
        <v>23.325409033701579</v>
      </c>
      <c r="M39" s="58">
        <v>1813</v>
      </c>
      <c r="N39" s="42">
        <v>23.643714136671885</v>
      </c>
      <c r="O39" s="58">
        <v>2007</v>
      </c>
      <c r="P39" s="42">
        <v>24.77166131819304</v>
      </c>
      <c r="Q39" s="58">
        <f t="shared" ref="Q39:Q48" si="0">Q7+Q23</f>
        <v>1694</v>
      </c>
      <c r="R39" s="42">
        <v>23.688994546217312</v>
      </c>
      <c r="S39" s="58">
        <v>1923</v>
      </c>
      <c r="T39" s="42">
        <v>26.527796937508626</v>
      </c>
      <c r="U39" s="58">
        <v>1749</v>
      </c>
      <c r="V39" s="42">
        <v>26.629110840438493</v>
      </c>
    </row>
    <row r="40" spans="1:22" x14ac:dyDescent="0.35">
      <c r="A40" s="16"/>
      <c r="B40" s="34" t="s">
        <v>293</v>
      </c>
      <c r="C40" s="58">
        <v>734</v>
      </c>
      <c r="D40" s="63">
        <v>13.745318352059927</v>
      </c>
      <c r="E40" s="58">
        <v>775</v>
      </c>
      <c r="F40" s="63">
        <v>12.677899558318337</v>
      </c>
      <c r="G40" s="58">
        <v>807</v>
      </c>
      <c r="H40" s="63">
        <v>12.976362759286058</v>
      </c>
      <c r="I40" s="58">
        <v>846</v>
      </c>
      <c r="J40" s="63">
        <v>12.977450529222272</v>
      </c>
      <c r="K40" s="58">
        <v>935</v>
      </c>
      <c r="L40" s="63">
        <v>13.075094392392671</v>
      </c>
      <c r="M40" s="58">
        <v>1008</v>
      </c>
      <c r="N40" s="63">
        <v>13.145539906103288</v>
      </c>
      <c r="O40" s="58">
        <v>1098</v>
      </c>
      <c r="P40" s="42">
        <v>13.552209331029374</v>
      </c>
      <c r="Q40" s="58">
        <f t="shared" si="0"/>
        <v>1102</v>
      </c>
      <c r="R40" s="42">
        <v>15.410432107397568</v>
      </c>
      <c r="S40" s="58">
        <v>1082</v>
      </c>
      <c r="T40" s="42">
        <v>14.926196716788523</v>
      </c>
      <c r="U40" s="58">
        <v>1121</v>
      </c>
      <c r="V40" s="42">
        <v>17.067600487210719</v>
      </c>
    </row>
    <row r="41" spans="1:22" x14ac:dyDescent="0.35">
      <c r="A41" s="16"/>
      <c r="B41" s="34" t="s">
        <v>294</v>
      </c>
      <c r="C41" s="58">
        <v>442</v>
      </c>
      <c r="D41" s="42">
        <v>8.2771535580524347</v>
      </c>
      <c r="E41" s="58">
        <v>516</v>
      </c>
      <c r="F41" s="42">
        <v>8.4410273188287253</v>
      </c>
      <c r="G41" s="58">
        <v>535</v>
      </c>
      <c r="H41" s="42">
        <v>8.6026692394275592</v>
      </c>
      <c r="I41" s="58">
        <v>499</v>
      </c>
      <c r="J41" s="42">
        <v>7.6545482435956433</v>
      </c>
      <c r="K41" s="58">
        <v>512</v>
      </c>
      <c r="L41" s="42">
        <v>7.1598377849251857</v>
      </c>
      <c r="M41" s="58">
        <v>540</v>
      </c>
      <c r="N41" s="42">
        <v>7.042253521126761</v>
      </c>
      <c r="O41" s="58">
        <v>553</v>
      </c>
      <c r="P41" s="42">
        <v>6.8254751913107867</v>
      </c>
      <c r="Q41" s="58">
        <f t="shared" si="0"/>
        <v>485</v>
      </c>
      <c r="R41" s="42">
        <v>6.7822682142357715</v>
      </c>
      <c r="S41" s="58">
        <v>393</v>
      </c>
      <c r="T41" s="42">
        <v>5.4214374396468479</v>
      </c>
      <c r="U41" s="58">
        <v>314</v>
      </c>
      <c r="V41" s="42">
        <v>4.7807551766138854</v>
      </c>
    </row>
    <row r="42" spans="1:22" x14ac:dyDescent="0.35">
      <c r="A42" s="16"/>
      <c r="B42" s="34" t="s">
        <v>196</v>
      </c>
      <c r="C42" s="58">
        <v>566</v>
      </c>
      <c r="D42" s="42">
        <v>10.599250936329588</v>
      </c>
      <c r="E42" s="58">
        <v>628</v>
      </c>
      <c r="F42" s="42">
        <v>10.273188287256666</v>
      </c>
      <c r="G42" s="58">
        <v>658</v>
      </c>
      <c r="H42" s="42">
        <v>10.580479176716514</v>
      </c>
      <c r="I42" s="58">
        <v>724</v>
      </c>
      <c r="J42" s="42">
        <v>11.105997852431354</v>
      </c>
      <c r="K42" s="58">
        <v>729</v>
      </c>
      <c r="L42" s="42">
        <v>10.194378408614179</v>
      </c>
      <c r="M42" s="58">
        <v>829</v>
      </c>
      <c r="N42" s="42">
        <v>10.811163275952008</v>
      </c>
      <c r="O42" s="58">
        <v>829</v>
      </c>
      <c r="P42" s="42">
        <v>10.232041471241669</v>
      </c>
      <c r="Q42" s="58">
        <f t="shared" si="0"/>
        <v>758</v>
      </c>
      <c r="R42" s="42">
        <v>10.599916095650958</v>
      </c>
      <c r="S42" s="58">
        <v>719</v>
      </c>
      <c r="T42" s="42">
        <v>9.9186094633742581</v>
      </c>
      <c r="U42" s="58">
        <v>573</v>
      </c>
      <c r="V42" s="42">
        <v>8.7241169305724728</v>
      </c>
    </row>
    <row r="43" spans="1:22" x14ac:dyDescent="0.35">
      <c r="A43" s="16"/>
      <c r="B43" s="34" t="s">
        <v>295</v>
      </c>
      <c r="C43" s="58">
        <v>134</v>
      </c>
      <c r="D43" s="55">
        <v>2.5093632958801497</v>
      </c>
      <c r="E43" s="58">
        <v>175</v>
      </c>
      <c r="F43" s="55">
        <v>2.8627515131686572</v>
      </c>
      <c r="G43" s="58">
        <v>168</v>
      </c>
      <c r="H43" s="55">
        <v>2.7013989387361312</v>
      </c>
      <c r="I43" s="58">
        <v>191</v>
      </c>
      <c r="J43" s="55">
        <v>2.9298972235005367</v>
      </c>
      <c r="K43" s="58">
        <v>201</v>
      </c>
      <c r="L43" s="55">
        <v>2.8107956929100824</v>
      </c>
      <c r="M43" s="58">
        <v>222</v>
      </c>
      <c r="N43" s="55">
        <v>2.8951486697965572</v>
      </c>
      <c r="O43" s="58">
        <v>253</v>
      </c>
      <c r="P43" s="42">
        <v>3.1226857566033077</v>
      </c>
      <c r="Q43" s="58">
        <f t="shared" si="0"/>
        <v>185</v>
      </c>
      <c r="R43" s="42">
        <v>2.5870507621311702</v>
      </c>
      <c r="S43" s="58">
        <v>158</v>
      </c>
      <c r="T43" s="42">
        <v>2.1796109808249411</v>
      </c>
      <c r="U43" s="58">
        <v>133</v>
      </c>
      <c r="V43" s="42">
        <v>2.0249695493300854</v>
      </c>
    </row>
    <row r="44" spans="1:22" x14ac:dyDescent="0.35">
      <c r="A44" s="16"/>
      <c r="B44" s="37" t="s">
        <v>296</v>
      </c>
      <c r="C44" s="58">
        <v>402</v>
      </c>
      <c r="D44" s="42">
        <v>7.5280898876404487</v>
      </c>
      <c r="E44" s="58">
        <v>529</v>
      </c>
      <c r="F44" s="42">
        <v>8.6536888598069677</v>
      </c>
      <c r="G44" s="58">
        <v>531</v>
      </c>
      <c r="H44" s="42">
        <v>8.5383502170766992</v>
      </c>
      <c r="I44" s="58">
        <v>570</v>
      </c>
      <c r="J44" s="42">
        <v>8.7436723423838014</v>
      </c>
      <c r="K44" s="58">
        <v>646</v>
      </c>
      <c r="L44" s="42">
        <v>9.0337015801985743</v>
      </c>
      <c r="M44" s="58">
        <v>760</v>
      </c>
      <c r="N44" s="42">
        <v>9.9113197704746998</v>
      </c>
      <c r="O44" s="58">
        <v>814</v>
      </c>
      <c r="P44" s="42">
        <v>10.046901999506295</v>
      </c>
      <c r="Q44" s="58">
        <f t="shared" si="0"/>
        <v>656</v>
      </c>
      <c r="R44" s="42">
        <v>9.1735421619353943</v>
      </c>
      <c r="S44" s="58">
        <v>693</v>
      </c>
      <c r="T44" s="42">
        <v>9.5599393019726868</v>
      </c>
      <c r="U44" s="58">
        <v>605</v>
      </c>
      <c r="V44" s="42">
        <v>9.2113276492082825</v>
      </c>
    </row>
    <row r="45" spans="1:22" x14ac:dyDescent="0.35">
      <c r="A45" s="16"/>
      <c r="B45" s="34" t="s">
        <v>297</v>
      </c>
      <c r="C45" s="58">
        <v>773</v>
      </c>
      <c r="D45" s="42">
        <v>14.475655430711608</v>
      </c>
      <c r="E45" s="58">
        <v>875</v>
      </c>
      <c r="F45" s="42">
        <v>14.313757565843286</v>
      </c>
      <c r="G45" s="58">
        <v>700</v>
      </c>
      <c r="H45" s="42">
        <v>11.255828911400547</v>
      </c>
      <c r="I45" s="58">
        <v>563</v>
      </c>
      <c r="J45" s="42">
        <v>8.6362939101089129</v>
      </c>
      <c r="K45" s="58">
        <v>504</v>
      </c>
      <c r="L45" s="42">
        <v>7.047965319535729</v>
      </c>
      <c r="M45" s="58">
        <v>421</v>
      </c>
      <c r="N45" s="42">
        <v>5.4903495044340112</v>
      </c>
      <c r="O45" s="58">
        <v>409</v>
      </c>
      <c r="P45" s="42">
        <v>5.0481362626511972</v>
      </c>
      <c r="Q45" s="58">
        <f t="shared" si="0"/>
        <v>341</v>
      </c>
      <c r="R45" s="42">
        <v>4.768563837225563</v>
      </c>
      <c r="S45" s="58">
        <v>331</v>
      </c>
      <c r="T45" s="42">
        <v>4.5661470547661747</v>
      </c>
      <c r="U45" s="58">
        <v>284</v>
      </c>
      <c r="V45" s="42">
        <v>4.3239951278928137</v>
      </c>
    </row>
    <row r="46" spans="1:22" x14ac:dyDescent="0.35">
      <c r="A46" s="16"/>
      <c r="B46" s="34" t="s">
        <v>298</v>
      </c>
      <c r="C46" s="58">
        <v>659</v>
      </c>
      <c r="D46" s="42">
        <v>12.340823970037453</v>
      </c>
      <c r="E46" s="58">
        <v>728</v>
      </c>
      <c r="F46" s="42">
        <v>11.909046294781612</v>
      </c>
      <c r="G46" s="58">
        <v>832</v>
      </c>
      <c r="H46" s="42">
        <v>13.378356648978937</v>
      </c>
      <c r="I46" s="58">
        <v>933</v>
      </c>
      <c r="J46" s="42">
        <v>14.312011044638748</v>
      </c>
      <c r="K46" s="58">
        <v>1028</v>
      </c>
      <c r="L46" s="42">
        <v>14.3756118025451</v>
      </c>
      <c r="M46" s="58">
        <v>1102</v>
      </c>
      <c r="N46" s="42">
        <v>14.371413667188316</v>
      </c>
      <c r="O46" s="58">
        <v>1156</v>
      </c>
      <c r="P46" s="42">
        <v>14.268081955072823</v>
      </c>
      <c r="Q46" s="58">
        <f t="shared" si="0"/>
        <v>1048</v>
      </c>
      <c r="R46" s="42">
        <v>14.655292966018738</v>
      </c>
      <c r="S46" s="58">
        <v>1054</v>
      </c>
      <c r="T46" s="42">
        <v>14.539936542971443</v>
      </c>
      <c r="U46" s="58">
        <v>890</v>
      </c>
      <c r="V46" s="42">
        <v>13.550548112058467</v>
      </c>
    </row>
    <row r="47" spans="1:22" x14ac:dyDescent="0.35">
      <c r="A47" s="16"/>
      <c r="B47" s="34" t="s">
        <v>299</v>
      </c>
      <c r="C47" s="58">
        <v>139</v>
      </c>
      <c r="D47" s="63">
        <v>2.6029962546816479</v>
      </c>
      <c r="E47" s="58">
        <v>139</v>
      </c>
      <c r="F47" s="63">
        <v>2.2738426304596762</v>
      </c>
      <c r="G47" s="58">
        <v>142</v>
      </c>
      <c r="H47" s="63">
        <v>2.2833252934555395</v>
      </c>
      <c r="I47" s="58">
        <v>148</v>
      </c>
      <c r="J47" s="63">
        <v>2.2702868538119341</v>
      </c>
      <c r="K47" s="58">
        <v>204</v>
      </c>
      <c r="L47" s="63">
        <v>2.8527478674311286</v>
      </c>
      <c r="M47" s="58">
        <v>209</v>
      </c>
      <c r="N47" s="63">
        <v>2.7256129368805424</v>
      </c>
      <c r="O47" s="58">
        <v>188</v>
      </c>
      <c r="P47" s="42">
        <v>2.3204147124166874</v>
      </c>
      <c r="Q47" s="58">
        <f t="shared" si="0"/>
        <v>139</v>
      </c>
      <c r="R47" s="42">
        <v>1.9437840861417983</v>
      </c>
      <c r="S47" s="58">
        <v>145</v>
      </c>
      <c r="T47" s="42">
        <v>2.000275900124155</v>
      </c>
      <c r="U47" s="58">
        <v>161</v>
      </c>
      <c r="V47" s="42">
        <v>2.4512789281364187</v>
      </c>
    </row>
    <row r="48" spans="1:22" x14ac:dyDescent="0.35">
      <c r="A48" s="16"/>
      <c r="B48" s="34" t="s">
        <v>300</v>
      </c>
      <c r="C48" s="58">
        <v>50</v>
      </c>
      <c r="D48" s="42">
        <v>0.93632958801498134</v>
      </c>
      <c r="E48" s="58">
        <v>76</v>
      </c>
      <c r="F48" s="42">
        <v>1.2432520857189595</v>
      </c>
      <c r="G48" s="58">
        <v>58</v>
      </c>
      <c r="H48" s="42">
        <v>0.93262582408747385</v>
      </c>
      <c r="I48" s="58">
        <v>61</v>
      </c>
      <c r="J48" s="42">
        <v>0.93572633839545949</v>
      </c>
      <c r="K48" s="58">
        <v>102</v>
      </c>
      <c r="L48" s="42">
        <v>1.4263739337155643</v>
      </c>
      <c r="M48" s="58">
        <v>135</v>
      </c>
      <c r="N48" s="42">
        <v>1.7605633802816902</v>
      </c>
      <c r="O48" s="58">
        <v>108</v>
      </c>
      <c r="P48" s="42">
        <v>1.3330041964946926</v>
      </c>
      <c r="Q48" s="58">
        <f t="shared" si="0"/>
        <v>81</v>
      </c>
      <c r="R48" s="42">
        <v>1.1327087120682422</v>
      </c>
      <c r="S48" s="58">
        <v>70</v>
      </c>
      <c r="T48" s="42">
        <v>0.96565043454269561</v>
      </c>
      <c r="U48" s="58">
        <v>65</v>
      </c>
      <c r="V48" s="42">
        <v>0.989646772228989</v>
      </c>
    </row>
    <row r="49" spans="1:22" x14ac:dyDescent="0.35">
      <c r="A49" s="16"/>
      <c r="B49" s="34" t="s">
        <v>230</v>
      </c>
      <c r="C49" s="58">
        <v>7</v>
      </c>
      <c r="D49" s="42">
        <v>0.13108614232209739</v>
      </c>
      <c r="E49" s="58">
        <v>6</v>
      </c>
      <c r="F49" s="42">
        <v>9.8151480451496811E-2</v>
      </c>
      <c r="G49" s="58">
        <v>16</v>
      </c>
      <c r="H49" s="42">
        <v>0.25727608940344104</v>
      </c>
      <c r="I49" s="58">
        <v>11</v>
      </c>
      <c r="J49" s="42">
        <v>0.16873753643196809</v>
      </c>
      <c r="K49" s="58">
        <v>23</v>
      </c>
      <c r="L49" s="42">
        <v>0.32163333799468607</v>
      </c>
      <c r="M49" s="58">
        <v>7</v>
      </c>
      <c r="N49" s="42">
        <v>9.1288471570161706E-2</v>
      </c>
      <c r="O49" s="58">
        <v>25</v>
      </c>
      <c r="P49" s="42">
        <v>0.30856578622562331</v>
      </c>
      <c r="Q49" s="58" t="s">
        <v>272</v>
      </c>
      <c r="R49" s="42" t="s">
        <v>231</v>
      </c>
      <c r="S49" s="58">
        <v>19</v>
      </c>
      <c r="T49" s="42">
        <v>0.26210511794730307</v>
      </c>
      <c r="U49" s="58">
        <v>16</v>
      </c>
      <c r="V49" s="42">
        <v>0.24360535931790497</v>
      </c>
    </row>
    <row r="50" spans="1:22" x14ac:dyDescent="0.35">
      <c r="A50" s="16"/>
      <c r="B50" s="51" t="s">
        <v>301</v>
      </c>
      <c r="C50" s="71">
        <v>5340</v>
      </c>
      <c r="D50" s="69">
        <v>100</v>
      </c>
      <c r="E50" s="71">
        <v>6113</v>
      </c>
      <c r="F50" s="69">
        <v>100.00000000000001</v>
      </c>
      <c r="G50" s="71">
        <v>6219</v>
      </c>
      <c r="H50" s="69">
        <v>100</v>
      </c>
      <c r="I50" s="71">
        <v>6519</v>
      </c>
      <c r="J50" s="69">
        <v>100</v>
      </c>
      <c r="K50" s="71">
        <v>7151</v>
      </c>
      <c r="L50" s="69">
        <v>100</v>
      </c>
      <c r="M50" s="71">
        <v>7668</v>
      </c>
      <c r="N50" s="69">
        <v>100</v>
      </c>
      <c r="O50" s="71">
        <v>8102</v>
      </c>
      <c r="P50" s="64">
        <v>100</v>
      </c>
      <c r="Q50" s="71">
        <v>7151</v>
      </c>
      <c r="R50" s="64">
        <v>100</v>
      </c>
      <c r="S50" s="71">
        <v>7249</v>
      </c>
      <c r="T50" s="64">
        <v>99.999999999999986</v>
      </c>
      <c r="U50" s="71">
        <v>6568</v>
      </c>
      <c r="V50" s="64">
        <v>100</v>
      </c>
    </row>
    <row r="51" spans="1:22" x14ac:dyDescent="0.35">
      <c r="A51" s="16"/>
      <c r="B51" s="34"/>
      <c r="C51" s="65"/>
      <c r="D51" s="65"/>
      <c r="E51" s="65"/>
      <c r="F51" s="65"/>
      <c r="G51" s="65"/>
      <c r="H51" s="65"/>
      <c r="I51" s="65"/>
      <c r="J51" s="65"/>
      <c r="K51" s="65"/>
      <c r="L51" s="65"/>
      <c r="M51" s="65"/>
      <c r="N51" s="65"/>
      <c r="O51" s="65"/>
      <c r="P51" s="65"/>
    </row>
    <row r="52" spans="1:22" x14ac:dyDescent="0.35">
      <c r="A52" s="16"/>
      <c r="B52" s="34" t="s">
        <v>237</v>
      </c>
      <c r="C52" s="65"/>
      <c r="D52" s="65"/>
      <c r="E52" s="65"/>
      <c r="F52" s="65"/>
      <c r="G52" s="65"/>
      <c r="H52" s="65"/>
      <c r="I52" s="65"/>
      <c r="J52" s="65"/>
      <c r="K52" s="65"/>
      <c r="L52" s="65"/>
      <c r="M52" s="65"/>
      <c r="N52" s="65"/>
      <c r="O52" s="65"/>
      <c r="P52" s="65"/>
    </row>
    <row r="53" spans="1:22" x14ac:dyDescent="0.35">
      <c r="A53" s="16"/>
      <c r="B53" s="34"/>
      <c r="C53" s="65"/>
      <c r="D53" s="65"/>
      <c r="E53" s="65"/>
      <c r="F53" s="65"/>
      <c r="G53" s="65"/>
      <c r="H53" s="65"/>
      <c r="I53" s="65"/>
      <c r="J53" s="65"/>
      <c r="K53" s="65"/>
      <c r="L53" s="65"/>
      <c r="M53" s="65"/>
      <c r="N53" s="65"/>
      <c r="O53" s="65"/>
      <c r="P53" s="65"/>
    </row>
    <row r="54" spans="1:22" x14ac:dyDescent="0.35">
      <c r="A54" s="16"/>
      <c r="B54" s="34"/>
      <c r="C54" s="65"/>
      <c r="D54" s="65"/>
      <c r="E54" s="65"/>
      <c r="F54" s="65"/>
      <c r="G54" s="65"/>
      <c r="H54" s="65"/>
      <c r="I54" s="65"/>
      <c r="J54" s="65"/>
      <c r="K54" s="65"/>
      <c r="L54" s="65"/>
      <c r="M54" s="65"/>
      <c r="N54" s="65"/>
      <c r="O54" s="65"/>
      <c r="P54" s="65"/>
    </row>
    <row r="55" spans="1:22" x14ac:dyDescent="0.35">
      <c r="A55" s="16"/>
      <c r="B55" s="65"/>
      <c r="C55" s="65"/>
      <c r="D55" s="65"/>
      <c r="E55" s="65"/>
      <c r="F55" s="65"/>
      <c r="G55" s="65"/>
      <c r="H55" s="65"/>
      <c r="I55" s="65"/>
      <c r="J55" s="65"/>
      <c r="K55" s="65"/>
      <c r="L55" s="65"/>
      <c r="M55" s="65"/>
      <c r="N55" s="65"/>
      <c r="O55" s="65"/>
      <c r="P55" s="65"/>
    </row>
    <row r="56" spans="1:22" x14ac:dyDescent="0.35">
      <c r="A56" s="16"/>
      <c r="B56" s="65"/>
      <c r="C56" s="65"/>
      <c r="D56" s="65"/>
      <c r="E56" s="65"/>
      <c r="F56" s="65"/>
      <c r="G56" s="65"/>
      <c r="H56" s="65"/>
      <c r="I56" s="65"/>
      <c r="J56" s="65"/>
      <c r="K56" s="65"/>
      <c r="L56" s="65"/>
      <c r="M56" s="65"/>
      <c r="N56" s="65"/>
      <c r="O56" s="65"/>
      <c r="P56" s="65"/>
    </row>
    <row r="57" spans="1:22" x14ac:dyDescent="0.35">
      <c r="A57" s="16"/>
      <c r="B57" s="16"/>
      <c r="C57" s="16"/>
      <c r="D57" s="16"/>
      <c r="E57" s="16"/>
      <c r="F57" s="16"/>
      <c r="G57" s="16"/>
      <c r="H57" s="16"/>
      <c r="I57" s="16"/>
      <c r="J57" s="16"/>
      <c r="K57" s="16"/>
      <c r="L57" s="16"/>
      <c r="M57" s="16"/>
      <c r="N57" s="16"/>
      <c r="O57" s="16"/>
      <c r="P57" s="16"/>
    </row>
    <row r="58" spans="1:22" x14ac:dyDescent="0.35">
      <c r="A58" s="16"/>
      <c r="B58" s="16"/>
      <c r="C58" s="16"/>
      <c r="D58" s="16"/>
      <c r="E58" s="16"/>
      <c r="F58" s="16"/>
      <c r="G58" s="16"/>
      <c r="H58" s="16"/>
      <c r="I58" s="16"/>
      <c r="J58" s="16"/>
      <c r="K58" s="16"/>
      <c r="L58" s="16"/>
      <c r="M58" s="16"/>
      <c r="N58" s="16"/>
      <c r="O58" s="16"/>
      <c r="P58" s="16"/>
    </row>
  </sheetData>
  <mergeCells count="10">
    <mergeCell ref="U3:V3"/>
    <mergeCell ref="S3:T3"/>
    <mergeCell ref="C3:D3"/>
    <mergeCell ref="Q3:R3"/>
    <mergeCell ref="E3:F3"/>
    <mergeCell ref="G3:H3"/>
    <mergeCell ref="I3:J3"/>
    <mergeCell ref="K3:L3"/>
    <mergeCell ref="M3:N3"/>
    <mergeCell ref="O3:P3"/>
  </mergeCells>
  <conditionalFormatting sqref="C6:C17">
    <cfRule type="cellIs" dxfId="992" priority="54" operator="between">
      <formula>1</formula>
      <formula>3</formula>
    </cfRule>
  </conditionalFormatting>
  <conditionalFormatting sqref="C38:C49">
    <cfRule type="cellIs" dxfId="991" priority="52" operator="between">
      <formula>1</formula>
      <formula>3</formula>
    </cfRule>
  </conditionalFormatting>
  <conditionalFormatting sqref="E6:E17">
    <cfRule type="cellIs" dxfId="990" priority="51" operator="between">
      <formula>1</formula>
      <formula>3</formula>
    </cfRule>
  </conditionalFormatting>
  <conditionalFormatting sqref="E38:E49">
    <cfRule type="cellIs" dxfId="989" priority="49" operator="between">
      <formula>1</formula>
      <formula>3</formula>
    </cfRule>
  </conditionalFormatting>
  <conditionalFormatting sqref="G6:G17">
    <cfRule type="cellIs" dxfId="988" priority="48" operator="between">
      <formula>1</formula>
      <formula>3</formula>
    </cfRule>
  </conditionalFormatting>
  <conditionalFormatting sqref="G38:G49">
    <cfRule type="cellIs" dxfId="987" priority="46" operator="between">
      <formula>1</formula>
      <formula>3</formula>
    </cfRule>
  </conditionalFormatting>
  <conditionalFormatting sqref="I6:I17">
    <cfRule type="cellIs" dxfId="986" priority="45" operator="between">
      <formula>1</formula>
      <formula>3</formula>
    </cfRule>
  </conditionalFormatting>
  <conditionalFormatting sqref="I38:I49">
    <cfRule type="cellIs" dxfId="985" priority="43" operator="between">
      <formula>1</formula>
      <formula>3</formula>
    </cfRule>
  </conditionalFormatting>
  <conditionalFormatting sqref="K6:K17">
    <cfRule type="cellIs" dxfId="984" priority="42" operator="between">
      <formula>1</formula>
      <formula>3</formula>
    </cfRule>
  </conditionalFormatting>
  <conditionalFormatting sqref="K38:K49">
    <cfRule type="cellIs" dxfId="983" priority="40" operator="between">
      <formula>1</formula>
      <formula>3</formula>
    </cfRule>
  </conditionalFormatting>
  <conditionalFormatting sqref="M6:M17">
    <cfRule type="cellIs" dxfId="982" priority="39" operator="between">
      <formula>1</formula>
      <formula>3</formula>
    </cfRule>
  </conditionalFormatting>
  <conditionalFormatting sqref="M38:M49">
    <cfRule type="cellIs" dxfId="981" priority="37" operator="between">
      <formula>1</formula>
      <formula>3</formula>
    </cfRule>
  </conditionalFormatting>
  <conditionalFormatting sqref="O6:O17">
    <cfRule type="cellIs" dxfId="980" priority="36" operator="between">
      <formula>1</formula>
      <formula>3</formula>
    </cfRule>
  </conditionalFormatting>
  <conditionalFormatting sqref="O38:O49">
    <cfRule type="cellIs" dxfId="979" priority="34" operator="between">
      <formula>1</formula>
      <formula>3</formula>
    </cfRule>
  </conditionalFormatting>
  <conditionalFormatting sqref="Q6:Q17">
    <cfRule type="cellIs" dxfId="978" priority="33" operator="between">
      <formula>1</formula>
      <formula>3</formula>
    </cfRule>
  </conditionalFormatting>
  <conditionalFormatting sqref="Q38:Q48">
    <cfRule type="cellIs" dxfId="977" priority="31" operator="between">
      <formula>1</formula>
      <formula>3</formula>
    </cfRule>
  </conditionalFormatting>
  <conditionalFormatting sqref="C22:C33">
    <cfRule type="cellIs" dxfId="976" priority="24" operator="between">
      <formula>1</formula>
      <formula>3</formula>
    </cfRule>
  </conditionalFormatting>
  <conditionalFormatting sqref="E22:E33">
    <cfRule type="cellIs" dxfId="975" priority="23" operator="between">
      <formula>1</formula>
      <formula>3</formula>
    </cfRule>
  </conditionalFormatting>
  <conditionalFormatting sqref="G22:G33">
    <cfRule type="cellIs" dxfId="974" priority="22" operator="between">
      <formula>1</formula>
      <formula>3</formula>
    </cfRule>
  </conditionalFormatting>
  <conditionalFormatting sqref="I22:I33">
    <cfRule type="cellIs" dxfId="973" priority="21" operator="between">
      <formula>1</formula>
      <formula>3</formula>
    </cfRule>
  </conditionalFormatting>
  <conditionalFormatting sqref="K22:K33">
    <cfRule type="cellIs" dxfId="972" priority="20" operator="between">
      <formula>1</formula>
      <formula>3</formula>
    </cfRule>
  </conditionalFormatting>
  <conditionalFormatting sqref="M22:M33">
    <cfRule type="cellIs" dxfId="971" priority="19" operator="between">
      <formula>1</formula>
      <formula>3</formula>
    </cfRule>
  </conditionalFormatting>
  <conditionalFormatting sqref="O22:O33">
    <cfRule type="cellIs" dxfId="970" priority="18" operator="between">
      <formula>1</formula>
      <formula>3</formula>
    </cfRule>
  </conditionalFormatting>
  <conditionalFormatting sqref="Q22:Q33">
    <cfRule type="cellIs" dxfId="969" priority="17" operator="between">
      <formula>1</formula>
      <formula>3</formula>
    </cfRule>
  </conditionalFormatting>
  <conditionalFormatting sqref="Q49">
    <cfRule type="cellIs" dxfId="968" priority="16" operator="between">
      <formula>1</formula>
      <formula>3</formula>
    </cfRule>
  </conditionalFormatting>
  <conditionalFormatting sqref="S38:S48">
    <cfRule type="cellIs" dxfId="967" priority="15" operator="between">
      <formula>1</formula>
      <formula>3</formula>
    </cfRule>
  </conditionalFormatting>
  <conditionalFormatting sqref="S49">
    <cfRule type="cellIs" dxfId="966" priority="14" operator="between">
      <formula>1</formula>
      <formula>3</formula>
    </cfRule>
  </conditionalFormatting>
  <conditionalFormatting sqref="S6:S16">
    <cfRule type="cellIs" dxfId="965" priority="13" operator="between">
      <formula>1</formula>
      <formula>3</formula>
    </cfRule>
  </conditionalFormatting>
  <conditionalFormatting sqref="S17">
    <cfRule type="cellIs" dxfId="964" priority="12" operator="between">
      <formula>1</formula>
      <formula>3</formula>
    </cfRule>
  </conditionalFormatting>
  <conditionalFormatting sqref="S22:S32">
    <cfRule type="cellIs" dxfId="963" priority="11" operator="between">
      <formula>1</formula>
      <formula>3</formula>
    </cfRule>
  </conditionalFormatting>
  <conditionalFormatting sqref="S33">
    <cfRule type="cellIs" dxfId="962" priority="9" operator="between">
      <formula>1</formula>
      <formula>3</formula>
    </cfRule>
  </conditionalFormatting>
  <conditionalFormatting sqref="U38:U48">
    <cfRule type="cellIs" dxfId="961" priority="8" operator="between">
      <formula>1</formula>
      <formula>3</formula>
    </cfRule>
  </conditionalFormatting>
  <conditionalFormatting sqref="U49">
    <cfRule type="cellIs" dxfId="960" priority="7" operator="between">
      <formula>1</formula>
      <formula>3</formula>
    </cfRule>
  </conditionalFormatting>
  <conditionalFormatting sqref="U6:U16">
    <cfRule type="cellIs" dxfId="959" priority="6" operator="between">
      <formula>1</formula>
      <formula>3</formula>
    </cfRule>
  </conditionalFormatting>
  <conditionalFormatting sqref="U17">
    <cfRule type="cellIs" dxfId="958" priority="5" operator="between">
      <formula>1</formula>
      <formula>3</formula>
    </cfRule>
  </conditionalFormatting>
  <conditionalFormatting sqref="U22:U31">
    <cfRule type="cellIs" dxfId="957" priority="4" operator="between">
      <formula>1</formula>
      <formula>3</formula>
    </cfRule>
  </conditionalFormatting>
  <conditionalFormatting sqref="U32">
    <cfRule type="cellIs" dxfId="956" priority="2" operator="between">
      <formula>1</formula>
      <formula>3</formula>
    </cfRule>
  </conditionalFormatting>
  <conditionalFormatting sqref="U33">
    <cfRule type="cellIs" dxfId="955" priority="1" operator="between">
      <formula>1</formula>
      <formula>3</formula>
    </cfRule>
  </conditionalFormatting>
  <pageMargins left="0.51181102362204722" right="0.70866141732283472" top="0.55118110236220474" bottom="0.74803149606299213" header="0.31496062992125984" footer="0.31496062992125984"/>
  <pageSetup paperSize="121" scale="73" orientation="landscape" r:id="rId1"/>
  <headerFooter>
    <oddHeader>&amp;C&amp;"Arial Black"&amp;11&amp;KFF0000OFFICIAL&amp;1#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57"/>
  <sheetViews>
    <sheetView defaultGridColor="0" colorId="9"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6.3984375" customWidth="1"/>
    <col min="3" max="22" width="9.86328125" customWidth="1"/>
  </cols>
  <sheetData>
    <row r="1" spans="1:22" ht="55.5" customHeight="1" x14ac:dyDescent="0.35">
      <c r="B1" s="25" t="s">
        <v>210</v>
      </c>
      <c r="C1" s="16"/>
      <c r="D1" s="16"/>
      <c r="E1" s="16"/>
      <c r="F1" s="16"/>
      <c r="G1" s="16"/>
      <c r="H1" s="16"/>
      <c r="I1" s="16"/>
      <c r="J1" s="16"/>
      <c r="K1" s="16"/>
      <c r="L1" s="16"/>
      <c r="M1" s="16"/>
      <c r="N1" s="16"/>
      <c r="O1" s="16"/>
      <c r="P1" s="16"/>
      <c r="Q1" s="16"/>
      <c r="R1" s="16"/>
      <c r="S1" s="16"/>
      <c r="T1" s="16"/>
      <c r="U1" s="16"/>
      <c r="V1" s="16"/>
    </row>
    <row r="2" spans="1:22" ht="15" x14ac:dyDescent="0.35">
      <c r="A2" s="16"/>
      <c r="B2" s="32" t="s">
        <v>304</v>
      </c>
      <c r="C2" s="16"/>
      <c r="D2" s="16"/>
      <c r="E2" s="16"/>
      <c r="F2" s="16"/>
      <c r="G2" s="16"/>
      <c r="H2" s="16"/>
      <c r="I2" s="16"/>
      <c r="J2" s="16"/>
      <c r="K2" s="16"/>
      <c r="L2" s="16"/>
      <c r="M2" s="16"/>
      <c r="N2" s="16"/>
      <c r="O2" s="16"/>
      <c r="P2" s="16"/>
      <c r="Q2" s="16"/>
      <c r="R2" s="16"/>
      <c r="S2" s="16"/>
      <c r="T2" s="16"/>
      <c r="U2" s="16"/>
      <c r="V2" s="16"/>
    </row>
    <row r="3" spans="1:22" ht="15" x14ac:dyDescent="0.35">
      <c r="A3" s="38"/>
      <c r="B3" s="48"/>
      <c r="C3" s="230">
        <v>41455</v>
      </c>
      <c r="D3" s="230"/>
      <c r="E3" s="230">
        <v>41820</v>
      </c>
      <c r="F3" s="230"/>
      <c r="G3" s="230" t="s">
        <v>213</v>
      </c>
      <c r="H3" s="230"/>
      <c r="I3" s="230">
        <v>42551</v>
      </c>
      <c r="J3" s="230"/>
      <c r="K3" s="230">
        <v>42916</v>
      </c>
      <c r="L3" s="230"/>
      <c r="M3" s="230">
        <v>43281</v>
      </c>
      <c r="N3" s="230"/>
      <c r="O3" s="230">
        <v>43646</v>
      </c>
      <c r="P3" s="230"/>
      <c r="Q3" s="230">
        <v>44012</v>
      </c>
      <c r="R3" s="231"/>
      <c r="S3" s="230">
        <v>44377</v>
      </c>
      <c r="T3" s="231"/>
      <c r="U3" s="230">
        <v>44742</v>
      </c>
      <c r="V3" s="231"/>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5" x14ac:dyDescent="0.35">
      <c r="A5" s="15"/>
      <c r="B5" s="36" t="s">
        <v>305</v>
      </c>
      <c r="C5" s="71"/>
      <c r="D5" s="70"/>
      <c r="E5" s="71"/>
      <c r="F5" s="70"/>
      <c r="G5" s="71"/>
      <c r="H5" s="70"/>
      <c r="I5" s="71"/>
      <c r="J5" s="70"/>
      <c r="K5" s="71"/>
      <c r="L5" s="70"/>
      <c r="M5" s="71"/>
      <c r="N5" s="70"/>
      <c r="O5" s="71"/>
      <c r="P5" s="70"/>
      <c r="Q5" s="71"/>
      <c r="R5" s="70"/>
    </row>
    <row r="6" spans="1:22" ht="12.75" customHeight="1" x14ac:dyDescent="0.35">
      <c r="A6" s="15"/>
      <c r="B6" s="34" t="s">
        <v>306</v>
      </c>
      <c r="C6" s="58">
        <v>4010</v>
      </c>
      <c r="D6" s="42">
        <v>75.093632958801493</v>
      </c>
      <c r="E6" s="58">
        <v>4584</v>
      </c>
      <c r="F6" s="42">
        <v>74.98773106494356</v>
      </c>
      <c r="G6" s="58">
        <v>4646</v>
      </c>
      <c r="H6" s="42">
        <v>74.706544460524199</v>
      </c>
      <c r="I6" s="58">
        <v>4857</v>
      </c>
      <c r="J6" s="42">
        <v>74.505292222733544</v>
      </c>
      <c r="K6" s="58">
        <v>5271</v>
      </c>
      <c r="L6" s="42">
        <v>73.709970633477838</v>
      </c>
      <c r="M6" s="58">
        <v>5702</v>
      </c>
      <c r="N6" s="42">
        <v>74.400000000000006</v>
      </c>
      <c r="O6" s="58">
        <v>6110</v>
      </c>
      <c r="P6" s="42">
        <v>75.413478153542329</v>
      </c>
      <c r="Q6" s="58">
        <v>5294</v>
      </c>
      <c r="R6" s="42">
        <f>Q6/Q$48*100</f>
        <v>74.031603971472521</v>
      </c>
      <c r="S6" s="58">
        <v>5360</v>
      </c>
      <c r="T6" s="42">
        <v>73.900000000000006</v>
      </c>
      <c r="U6" s="58">
        <v>4885</v>
      </c>
      <c r="V6" s="42">
        <v>74.400000000000006</v>
      </c>
    </row>
    <row r="7" spans="1:22" x14ac:dyDescent="0.35">
      <c r="A7" s="6"/>
      <c r="B7" s="34" t="s">
        <v>307</v>
      </c>
      <c r="C7" s="58">
        <v>133</v>
      </c>
      <c r="D7" s="42">
        <v>2.4906367041198503</v>
      </c>
      <c r="E7" s="58">
        <v>157</v>
      </c>
      <c r="F7" s="42">
        <v>2.5682970718141664</v>
      </c>
      <c r="G7" s="58">
        <v>173</v>
      </c>
      <c r="H7" s="42">
        <v>2.7817977166747063</v>
      </c>
      <c r="I7" s="58">
        <v>174</v>
      </c>
      <c r="J7" s="42">
        <v>2.6691210308329496</v>
      </c>
      <c r="K7" s="58">
        <v>210</v>
      </c>
      <c r="L7" s="42">
        <v>2.9366522164732207</v>
      </c>
      <c r="M7" s="58">
        <v>211</v>
      </c>
      <c r="N7" s="42">
        <v>2.8</v>
      </c>
      <c r="O7" s="58">
        <v>209</v>
      </c>
      <c r="P7" s="42">
        <v>2.5796099728462107</v>
      </c>
      <c r="Q7" s="58">
        <v>207</v>
      </c>
      <c r="R7" s="42">
        <f>Q7/Q$48*100</f>
        <v>2.8947000419521745</v>
      </c>
      <c r="S7" s="58">
        <v>231</v>
      </c>
      <c r="T7" s="42">
        <v>3.1866464339908953</v>
      </c>
      <c r="U7" s="58">
        <v>188</v>
      </c>
      <c r="V7" s="42">
        <v>2.9</v>
      </c>
    </row>
    <row r="8" spans="1:22" x14ac:dyDescent="0.35">
      <c r="A8" s="6"/>
      <c r="B8" s="34" t="s">
        <v>308</v>
      </c>
      <c r="C8" s="58">
        <v>58</v>
      </c>
      <c r="D8" s="42">
        <v>1.0861423220973783</v>
      </c>
      <c r="E8" s="58">
        <v>64</v>
      </c>
      <c r="F8" s="63">
        <v>1.0469491248159659</v>
      </c>
      <c r="G8" s="58">
        <v>65</v>
      </c>
      <c r="H8" s="63">
        <v>1.0451841132014792</v>
      </c>
      <c r="I8" s="58">
        <v>66</v>
      </c>
      <c r="J8" s="42">
        <v>1.0124252185918086</v>
      </c>
      <c r="K8" s="58">
        <v>73</v>
      </c>
      <c r="L8" s="42">
        <v>1.0208362466787861</v>
      </c>
      <c r="M8" s="58">
        <v>80</v>
      </c>
      <c r="N8" s="63">
        <v>1</v>
      </c>
      <c r="O8" s="58">
        <v>90</v>
      </c>
      <c r="P8" s="42">
        <v>1.110836830412244</v>
      </c>
      <c r="Q8" s="58">
        <v>81</v>
      </c>
      <c r="R8" s="42">
        <f>Q8/Q$48*100</f>
        <v>1.1327087120682422</v>
      </c>
      <c r="S8" s="58">
        <v>56</v>
      </c>
      <c r="T8" s="42">
        <v>0.80011036004966196</v>
      </c>
      <c r="U8" s="58">
        <v>51</v>
      </c>
      <c r="V8" s="42">
        <v>0.8</v>
      </c>
    </row>
    <row r="9" spans="1:22" x14ac:dyDescent="0.35">
      <c r="A9" s="16"/>
      <c r="B9" s="34"/>
      <c r="C9" s="40">
        <v>4201</v>
      </c>
      <c r="D9" s="64">
        <v>78.670411985018731</v>
      </c>
      <c r="E9" s="40">
        <v>4805</v>
      </c>
      <c r="F9" s="64">
        <v>78.602977261573699</v>
      </c>
      <c r="G9" s="40">
        <v>4884</v>
      </c>
      <c r="H9" s="64">
        <v>78.533526290400388</v>
      </c>
      <c r="I9" s="40">
        <v>5097</v>
      </c>
      <c r="J9" s="64">
        <v>78.1868384721583</v>
      </c>
      <c r="K9" s="40">
        <v>5554</v>
      </c>
      <c r="L9" s="64">
        <v>77.667459096629841</v>
      </c>
      <c r="M9" s="40">
        <v>5993</v>
      </c>
      <c r="N9" s="64">
        <v>78.2</v>
      </c>
      <c r="O9" s="40">
        <v>6409</v>
      </c>
      <c r="P9" s="64">
        <v>79.103924956800782</v>
      </c>
      <c r="Q9" s="40">
        <v>5582</v>
      </c>
      <c r="R9" s="64">
        <f>Q9/Q$48*100</f>
        <v>78.059012725492934</v>
      </c>
      <c r="S9" s="40">
        <v>5647</v>
      </c>
      <c r="T9" s="64">
        <v>77.900000000000006</v>
      </c>
      <c r="U9" s="40">
        <v>5124</v>
      </c>
      <c r="V9" s="64">
        <v>78</v>
      </c>
    </row>
    <row r="10" spans="1:22" x14ac:dyDescent="0.35">
      <c r="A10" s="16"/>
      <c r="B10" s="34"/>
      <c r="C10" s="45"/>
      <c r="D10" s="42"/>
      <c r="E10" s="45"/>
      <c r="F10" s="42"/>
      <c r="G10" s="45"/>
      <c r="H10" s="42"/>
      <c r="I10" s="45"/>
      <c r="J10" s="42"/>
      <c r="K10" s="45"/>
      <c r="L10" s="42"/>
      <c r="M10" s="45"/>
      <c r="N10" s="42"/>
      <c r="O10" s="45"/>
      <c r="P10" s="42"/>
      <c r="Q10" s="45"/>
      <c r="R10" s="42"/>
      <c r="S10" s="45"/>
      <c r="T10" s="42"/>
      <c r="U10" s="45"/>
      <c r="V10" s="42"/>
    </row>
    <row r="11" spans="1:22" x14ac:dyDescent="0.35">
      <c r="A11" s="16"/>
      <c r="B11" s="36" t="s">
        <v>309</v>
      </c>
      <c r="C11" s="58"/>
      <c r="D11" s="42"/>
      <c r="E11" s="58"/>
      <c r="F11" s="55"/>
      <c r="G11" s="58"/>
      <c r="H11" s="55"/>
      <c r="I11" s="58"/>
      <c r="J11" s="55"/>
      <c r="K11" s="58"/>
      <c r="L11" s="55"/>
      <c r="M11" s="58"/>
      <c r="N11" s="55"/>
      <c r="O11" s="58"/>
      <c r="P11" s="55"/>
      <c r="Q11" s="58"/>
      <c r="R11" s="55"/>
      <c r="S11" s="58"/>
      <c r="T11" s="55"/>
      <c r="U11" s="58"/>
      <c r="V11" s="55"/>
    </row>
    <row r="12" spans="1:22" x14ac:dyDescent="0.35">
      <c r="A12" s="16"/>
      <c r="B12" s="34" t="s">
        <v>310</v>
      </c>
      <c r="C12" s="58">
        <v>89</v>
      </c>
      <c r="D12" s="42">
        <v>1.6666666666666667</v>
      </c>
      <c r="E12" s="58">
        <v>91</v>
      </c>
      <c r="F12" s="42">
        <v>1.4886307868477016</v>
      </c>
      <c r="G12" s="58">
        <v>99</v>
      </c>
      <c r="H12" s="42">
        <v>1.5918958031837915</v>
      </c>
      <c r="I12" s="58">
        <v>93</v>
      </c>
      <c r="J12" s="42">
        <v>1.4265991716520938</v>
      </c>
      <c r="K12" s="58">
        <v>101</v>
      </c>
      <c r="L12" s="42">
        <v>1.4123898755418822</v>
      </c>
      <c r="M12" s="58">
        <v>102</v>
      </c>
      <c r="N12" s="42">
        <v>1.3</v>
      </c>
      <c r="O12" s="58">
        <v>102</v>
      </c>
      <c r="P12" s="42">
        <v>1.2589484078005431</v>
      </c>
      <c r="Q12" s="58">
        <v>90</v>
      </c>
      <c r="R12" s="42">
        <f t="shared" ref="R12:R18" si="0">Q12/Q$48*100</f>
        <v>1.2585652356313803</v>
      </c>
      <c r="S12" s="58">
        <v>82</v>
      </c>
      <c r="T12" s="42">
        <v>1.1036004966202235</v>
      </c>
      <c r="U12" s="58">
        <v>71</v>
      </c>
      <c r="V12" s="42">
        <v>1.1000000000000001</v>
      </c>
    </row>
    <row r="13" spans="1:22" x14ac:dyDescent="0.35">
      <c r="A13" s="16"/>
      <c r="B13" s="34" t="s">
        <v>311</v>
      </c>
      <c r="C13" s="58">
        <v>37</v>
      </c>
      <c r="D13" s="42">
        <v>0.69288389513108617</v>
      </c>
      <c r="E13" s="58">
        <v>35</v>
      </c>
      <c r="F13" s="42">
        <v>0.57255030263373141</v>
      </c>
      <c r="G13" s="58">
        <v>36</v>
      </c>
      <c r="H13" s="42">
        <v>0.57887120115774238</v>
      </c>
      <c r="I13" s="58">
        <v>39</v>
      </c>
      <c r="J13" s="42">
        <v>0.59825126553152319</v>
      </c>
      <c r="K13" s="58">
        <v>36</v>
      </c>
      <c r="L13" s="42">
        <v>0.50342609425255203</v>
      </c>
      <c r="M13" s="58">
        <v>39</v>
      </c>
      <c r="N13" s="42">
        <v>0.50342609425255203</v>
      </c>
      <c r="O13" s="58">
        <v>32</v>
      </c>
      <c r="P13" s="42">
        <v>0.39496420636879781</v>
      </c>
      <c r="Q13" s="58">
        <v>27</v>
      </c>
      <c r="R13" s="42">
        <f t="shared" si="0"/>
        <v>0.3775695706894141</v>
      </c>
      <c r="S13" s="58">
        <v>29</v>
      </c>
      <c r="T13" s="42">
        <v>0.40005518002483098</v>
      </c>
      <c r="U13" s="58">
        <v>23</v>
      </c>
      <c r="V13" s="42">
        <v>0.4</v>
      </c>
    </row>
    <row r="14" spans="1:22" x14ac:dyDescent="0.35">
      <c r="A14" s="16"/>
      <c r="B14" s="34" t="s">
        <v>312</v>
      </c>
      <c r="C14" s="58">
        <v>29</v>
      </c>
      <c r="D14" s="42">
        <v>0.54307116104868913</v>
      </c>
      <c r="E14" s="58">
        <v>36</v>
      </c>
      <c r="F14" s="42">
        <v>0.5889088827089809</v>
      </c>
      <c r="G14" s="58">
        <v>31</v>
      </c>
      <c r="H14" s="42">
        <v>0.49847242321916707</v>
      </c>
      <c r="I14" s="58">
        <v>29</v>
      </c>
      <c r="J14" s="42">
        <v>0.44485350513882493</v>
      </c>
      <c r="K14" s="58">
        <v>27</v>
      </c>
      <c r="L14" s="42">
        <v>0.3775695706894141</v>
      </c>
      <c r="M14" s="58">
        <v>23</v>
      </c>
      <c r="N14" s="42">
        <v>0.3</v>
      </c>
      <c r="O14" s="58">
        <v>22</v>
      </c>
      <c r="P14" s="42">
        <v>0.27153789187854854</v>
      </c>
      <c r="Q14" s="58">
        <v>25</v>
      </c>
      <c r="R14" s="42">
        <f t="shared" si="0"/>
        <v>0.34960145434205003</v>
      </c>
      <c r="S14" s="58">
        <v>23</v>
      </c>
      <c r="T14" s="42">
        <v>0.31728514277831427</v>
      </c>
      <c r="U14" s="58">
        <v>25</v>
      </c>
      <c r="V14" s="42">
        <v>0.4</v>
      </c>
    </row>
    <row r="15" spans="1:22" x14ac:dyDescent="0.35">
      <c r="A15" s="16"/>
      <c r="B15" s="34" t="s">
        <v>313</v>
      </c>
      <c r="C15" s="58">
        <v>26</v>
      </c>
      <c r="D15" s="42">
        <v>0.48689138576779023</v>
      </c>
      <c r="E15" s="58">
        <v>21</v>
      </c>
      <c r="F15" s="55">
        <v>0.34353018158023885</v>
      </c>
      <c r="G15" s="58">
        <v>24</v>
      </c>
      <c r="H15" s="55">
        <v>0.38591413410516162</v>
      </c>
      <c r="I15" s="58">
        <v>30</v>
      </c>
      <c r="J15" s="55">
        <v>0.46019328117809477</v>
      </c>
      <c r="K15" s="58">
        <v>27</v>
      </c>
      <c r="L15" s="55">
        <v>0.3775695706894141</v>
      </c>
      <c r="M15" s="58">
        <v>31</v>
      </c>
      <c r="N15" s="55">
        <v>0.3775695706894141</v>
      </c>
      <c r="O15" s="58">
        <v>30</v>
      </c>
      <c r="P15" s="55">
        <v>0.37027894347074797</v>
      </c>
      <c r="Q15" s="58">
        <v>22</v>
      </c>
      <c r="R15" s="55">
        <f t="shared" si="0"/>
        <v>0.3076492798210041</v>
      </c>
      <c r="S15" s="58">
        <v>23</v>
      </c>
      <c r="T15" s="55">
        <v>0.31728514277831427</v>
      </c>
      <c r="U15" s="58">
        <v>21</v>
      </c>
      <c r="V15" s="55">
        <v>0.3</v>
      </c>
    </row>
    <row r="16" spans="1:22" x14ac:dyDescent="0.35">
      <c r="A16" s="16"/>
      <c r="B16" s="37" t="s">
        <v>314</v>
      </c>
      <c r="C16" s="58">
        <v>25</v>
      </c>
      <c r="D16" s="42">
        <v>0.46816479400749067</v>
      </c>
      <c r="E16" s="58">
        <v>24</v>
      </c>
      <c r="F16" s="42">
        <v>0.39260592180598725</v>
      </c>
      <c r="G16" s="58">
        <v>23</v>
      </c>
      <c r="H16" s="42">
        <v>0.36983437851744649</v>
      </c>
      <c r="I16" s="58">
        <v>21</v>
      </c>
      <c r="J16" s="42">
        <v>0.32213529682466635</v>
      </c>
      <c r="K16" s="58">
        <v>22</v>
      </c>
      <c r="L16" s="42">
        <v>0.3076492798210041</v>
      </c>
      <c r="M16" s="58">
        <v>24</v>
      </c>
      <c r="N16" s="42">
        <v>0.3076492798210041</v>
      </c>
      <c r="O16" s="58">
        <v>17</v>
      </c>
      <c r="P16" s="42">
        <v>0.20982473463342383</v>
      </c>
      <c r="Q16" s="58">
        <v>15</v>
      </c>
      <c r="R16" s="42">
        <f t="shared" si="0"/>
        <v>0.20976087260523002</v>
      </c>
      <c r="S16" s="58">
        <v>14</v>
      </c>
      <c r="T16" s="42">
        <v>0.19313008690853911</v>
      </c>
      <c r="U16" s="58">
        <v>12</v>
      </c>
      <c r="V16" s="42">
        <v>0.2</v>
      </c>
    </row>
    <row r="17" spans="1:22" x14ac:dyDescent="0.35">
      <c r="A17" s="16"/>
      <c r="B17" s="34" t="s">
        <v>315</v>
      </c>
      <c r="C17" s="58">
        <v>124</v>
      </c>
      <c r="D17" s="42">
        <v>2.3220973782771535</v>
      </c>
      <c r="E17" s="58">
        <v>165</v>
      </c>
      <c r="F17" s="55">
        <v>2.7071159823327338</v>
      </c>
      <c r="G17" s="58">
        <v>162</v>
      </c>
      <c r="H17" s="55">
        <v>2.650233156456022</v>
      </c>
      <c r="I17" s="58">
        <v>142</v>
      </c>
      <c r="J17" s="55">
        <v>2.1988341770210154</v>
      </c>
      <c r="K17" s="58">
        <v>154</v>
      </c>
      <c r="L17" s="55">
        <v>2.1356173961683682</v>
      </c>
      <c r="M17" s="58">
        <v>178</v>
      </c>
      <c r="N17" s="55">
        <v>2.2999999999999998</v>
      </c>
      <c r="O17" s="58">
        <v>187</v>
      </c>
      <c r="P17" s="55">
        <v>2.3080720809676625</v>
      </c>
      <c r="Q17" s="58">
        <v>144</v>
      </c>
      <c r="R17" s="55">
        <f t="shared" si="0"/>
        <v>2.0137043770102081</v>
      </c>
      <c r="S17" s="58">
        <v>140</v>
      </c>
      <c r="T17" s="55">
        <v>1.9</v>
      </c>
      <c r="U17" s="58">
        <v>115</v>
      </c>
      <c r="V17" s="55">
        <v>1.8</v>
      </c>
    </row>
    <row r="18" spans="1:22" x14ac:dyDescent="0.35">
      <c r="A18" s="16"/>
      <c r="B18" s="37"/>
      <c r="C18" s="40">
        <v>330</v>
      </c>
      <c r="D18" s="64">
        <v>6.179775280898876</v>
      </c>
      <c r="E18" s="40">
        <v>372</v>
      </c>
      <c r="F18" s="64">
        <v>6.1</v>
      </c>
      <c r="G18" s="40">
        <v>375</v>
      </c>
      <c r="H18" s="64">
        <v>6</v>
      </c>
      <c r="I18" s="40">
        <v>354</v>
      </c>
      <c r="J18" s="64">
        <v>5.4</v>
      </c>
      <c r="K18" s="40">
        <v>367</v>
      </c>
      <c r="L18" s="64">
        <v>5.0999999999999996</v>
      </c>
      <c r="M18" s="40">
        <v>397</v>
      </c>
      <c r="N18" s="64">
        <v>5.2</v>
      </c>
      <c r="O18" s="40">
        <v>390</v>
      </c>
      <c r="P18" s="64">
        <v>4.8136262651197237</v>
      </c>
      <c r="Q18" s="40">
        <v>323</v>
      </c>
      <c r="R18" s="64">
        <f t="shared" si="0"/>
        <v>4.5168507900992871</v>
      </c>
      <c r="S18" s="40">
        <v>311</v>
      </c>
      <c r="T18" s="64">
        <v>4.304041936818872</v>
      </c>
      <c r="U18" s="40">
        <v>267</v>
      </c>
      <c r="V18" s="64">
        <v>4.0999999999999996</v>
      </c>
    </row>
    <row r="19" spans="1:22" x14ac:dyDescent="0.35">
      <c r="A19" s="16"/>
      <c r="B19" s="34"/>
      <c r="C19" s="60"/>
      <c r="D19" s="42"/>
      <c r="E19" s="60"/>
      <c r="F19" s="63"/>
      <c r="G19" s="60"/>
      <c r="H19" s="63"/>
      <c r="I19" s="60"/>
      <c r="J19" s="63"/>
      <c r="K19" s="60"/>
      <c r="L19" s="63"/>
      <c r="M19" s="60"/>
      <c r="N19" s="63"/>
      <c r="O19" s="60"/>
      <c r="P19" s="63"/>
      <c r="Q19" s="60"/>
      <c r="R19" s="63"/>
      <c r="S19" s="60"/>
      <c r="T19" s="63"/>
      <c r="U19" s="60"/>
      <c r="V19" s="63"/>
    </row>
    <row r="20" spans="1:22" x14ac:dyDescent="0.35">
      <c r="A20" s="16"/>
      <c r="B20" s="36" t="s">
        <v>316</v>
      </c>
      <c r="C20" s="58"/>
      <c r="D20" s="42"/>
      <c r="E20" s="58"/>
      <c r="F20" s="55"/>
      <c r="G20" s="58"/>
      <c r="H20" s="55"/>
      <c r="I20" s="58"/>
      <c r="J20" s="55"/>
      <c r="K20" s="58"/>
      <c r="L20" s="55"/>
      <c r="M20" s="58"/>
      <c r="N20" s="55"/>
      <c r="O20" s="58"/>
      <c r="P20" s="55"/>
      <c r="Q20" s="58"/>
      <c r="R20" s="55"/>
      <c r="S20" s="58"/>
      <c r="T20" s="55"/>
      <c r="U20" s="58"/>
      <c r="V20" s="55"/>
    </row>
    <row r="21" spans="1:22" ht="13.9" x14ac:dyDescent="0.35">
      <c r="A21" s="16"/>
      <c r="B21" s="34" t="s">
        <v>317</v>
      </c>
      <c r="C21" s="58">
        <v>43</v>
      </c>
      <c r="D21" s="42">
        <v>0.80524344569288386</v>
      </c>
      <c r="E21" s="58">
        <v>55</v>
      </c>
      <c r="F21" s="42">
        <v>0.89972190413872066</v>
      </c>
      <c r="G21" s="58">
        <v>56</v>
      </c>
      <c r="H21" s="42">
        <v>0.90046631291204382</v>
      </c>
      <c r="I21" s="58">
        <v>59</v>
      </c>
      <c r="J21" s="42">
        <v>0.9050467863169197</v>
      </c>
      <c r="K21" s="58">
        <v>86</v>
      </c>
      <c r="L21" s="42">
        <v>1.2026290029366522</v>
      </c>
      <c r="M21" s="58">
        <v>104</v>
      </c>
      <c r="N21" s="42">
        <v>1.4</v>
      </c>
      <c r="O21" s="58">
        <v>113</v>
      </c>
      <c r="P21" s="42">
        <v>1.3947173537398172</v>
      </c>
      <c r="Q21" s="58">
        <v>132</v>
      </c>
      <c r="R21" s="42">
        <f t="shared" ref="R21:R28" si="1">Q21/Q$48*100</f>
        <v>1.8458956789260244</v>
      </c>
      <c r="S21" s="58">
        <v>140</v>
      </c>
      <c r="T21" s="42">
        <v>1.9313008690853912</v>
      </c>
      <c r="U21" s="58">
        <v>136</v>
      </c>
      <c r="V21" s="42">
        <v>2.1</v>
      </c>
    </row>
    <row r="22" spans="1:22" x14ac:dyDescent="0.35">
      <c r="A22" s="16"/>
      <c r="B22" s="34" t="s">
        <v>318</v>
      </c>
      <c r="C22" s="58">
        <v>21</v>
      </c>
      <c r="D22" s="42">
        <v>0.39325842696629215</v>
      </c>
      <c r="E22" s="58">
        <v>24</v>
      </c>
      <c r="F22" s="42">
        <v>0.39260592180598725</v>
      </c>
      <c r="G22" s="58">
        <v>22</v>
      </c>
      <c r="H22" s="42">
        <v>0.35375462292973148</v>
      </c>
      <c r="I22" s="58">
        <v>29</v>
      </c>
      <c r="J22" s="42">
        <v>0.44485350513882493</v>
      </c>
      <c r="K22" s="58">
        <v>35</v>
      </c>
      <c r="L22" s="42">
        <v>0.4894420360788701</v>
      </c>
      <c r="M22" s="58">
        <v>40</v>
      </c>
      <c r="N22" s="42">
        <v>0.5</v>
      </c>
      <c r="O22" s="58">
        <v>44</v>
      </c>
      <c r="P22" s="42">
        <v>0.54307578375709709</v>
      </c>
      <c r="Q22" s="58">
        <v>36</v>
      </c>
      <c r="R22" s="42">
        <f t="shared" si="1"/>
        <v>0.50342609425255203</v>
      </c>
      <c r="S22" s="58">
        <v>47</v>
      </c>
      <c r="T22" s="42">
        <v>0.64836529176438129</v>
      </c>
      <c r="U22" s="58">
        <v>34</v>
      </c>
      <c r="V22" s="42">
        <v>0.5</v>
      </c>
    </row>
    <row r="23" spans="1:22" x14ac:dyDescent="0.35">
      <c r="A23" s="16"/>
      <c r="B23" s="34" t="s">
        <v>319</v>
      </c>
      <c r="C23" s="58">
        <v>44</v>
      </c>
      <c r="D23" s="42">
        <v>0.82397003745318353</v>
      </c>
      <c r="E23" s="58">
        <v>56</v>
      </c>
      <c r="F23" s="42">
        <v>0.91608048421397026</v>
      </c>
      <c r="G23" s="58">
        <v>71</v>
      </c>
      <c r="H23" s="42">
        <v>1.1416626467277697</v>
      </c>
      <c r="I23" s="58">
        <v>71</v>
      </c>
      <c r="J23" s="42">
        <v>1.0891240987881576</v>
      </c>
      <c r="K23" s="58">
        <v>98</v>
      </c>
      <c r="L23" s="42">
        <v>1.3704377010208362</v>
      </c>
      <c r="M23" s="58">
        <v>126</v>
      </c>
      <c r="N23" s="42">
        <v>1.6</v>
      </c>
      <c r="O23" s="58">
        <v>126</v>
      </c>
      <c r="P23" s="42">
        <v>1.5551715625771414</v>
      </c>
      <c r="Q23" s="58">
        <v>113</v>
      </c>
      <c r="R23" s="42">
        <f t="shared" si="1"/>
        <v>1.5801985736260664</v>
      </c>
      <c r="S23" s="58">
        <v>130</v>
      </c>
      <c r="T23" s="42">
        <v>1.807145813215616</v>
      </c>
      <c r="U23" s="58">
        <v>120</v>
      </c>
      <c r="V23" s="42">
        <v>1.8</v>
      </c>
    </row>
    <row r="24" spans="1:22" x14ac:dyDescent="0.35">
      <c r="A24" s="16"/>
      <c r="B24" s="37" t="s">
        <v>320</v>
      </c>
      <c r="C24" s="58">
        <v>33</v>
      </c>
      <c r="D24" s="42">
        <v>0.6179775280898876</v>
      </c>
      <c r="E24" s="58">
        <v>41</v>
      </c>
      <c r="F24" s="42">
        <v>0.67070178308522821</v>
      </c>
      <c r="G24" s="58">
        <v>40</v>
      </c>
      <c r="H24" s="42">
        <v>0.64319022350860267</v>
      </c>
      <c r="I24" s="58">
        <v>46</v>
      </c>
      <c r="J24" s="42">
        <v>0.70562969780641205</v>
      </c>
      <c r="K24" s="58">
        <v>47</v>
      </c>
      <c r="L24" s="42">
        <v>0.65725073416305413</v>
      </c>
      <c r="M24" s="58">
        <v>59</v>
      </c>
      <c r="N24" s="42">
        <v>0.8</v>
      </c>
      <c r="O24" s="58">
        <v>50</v>
      </c>
      <c r="P24" s="42">
        <v>0.61713157245124661</v>
      </c>
      <c r="Q24" s="58">
        <v>35</v>
      </c>
      <c r="R24" s="42">
        <f t="shared" si="1"/>
        <v>0.4894420360788701</v>
      </c>
      <c r="S24" s="58">
        <v>39</v>
      </c>
      <c r="T24" s="42">
        <v>0.538005242102359</v>
      </c>
      <c r="U24" s="58">
        <v>37</v>
      </c>
      <c r="V24" s="42">
        <v>0.6</v>
      </c>
    </row>
    <row r="25" spans="1:22" x14ac:dyDescent="0.35">
      <c r="A25" s="16"/>
      <c r="B25" s="34" t="s">
        <v>321</v>
      </c>
      <c r="C25" s="58">
        <v>48</v>
      </c>
      <c r="D25" s="42">
        <v>0.89887640449438211</v>
      </c>
      <c r="E25" s="58">
        <v>55</v>
      </c>
      <c r="F25" s="42">
        <v>0.89972190413872066</v>
      </c>
      <c r="G25" s="58">
        <v>48</v>
      </c>
      <c r="H25" s="42">
        <v>0.77182826821032324</v>
      </c>
      <c r="I25" s="58">
        <v>59</v>
      </c>
      <c r="J25" s="42">
        <v>0.9050467863169197</v>
      </c>
      <c r="K25" s="58">
        <v>49</v>
      </c>
      <c r="L25" s="42">
        <v>0.68521885051041809</v>
      </c>
      <c r="M25" s="58">
        <v>54</v>
      </c>
      <c r="N25" s="42">
        <v>0.7</v>
      </c>
      <c r="O25" s="58">
        <v>57</v>
      </c>
      <c r="P25" s="42">
        <v>0.70352999259442106</v>
      </c>
      <c r="Q25" s="58">
        <v>55</v>
      </c>
      <c r="R25" s="42">
        <f t="shared" si="1"/>
        <v>0.76912319955251018</v>
      </c>
      <c r="S25" s="58">
        <v>39</v>
      </c>
      <c r="T25" s="42">
        <v>0.538005242102359</v>
      </c>
      <c r="U25" s="58">
        <v>22</v>
      </c>
      <c r="V25" s="42">
        <v>0.3</v>
      </c>
    </row>
    <row r="26" spans="1:22" x14ac:dyDescent="0.35">
      <c r="A26" s="16"/>
      <c r="B26" s="34" t="s">
        <v>322</v>
      </c>
      <c r="C26" s="58">
        <v>6</v>
      </c>
      <c r="D26" s="42">
        <v>0.11235955056179776</v>
      </c>
      <c r="E26" s="58">
        <v>8</v>
      </c>
      <c r="F26" s="63">
        <v>0.13086864060199577</v>
      </c>
      <c r="G26" s="58">
        <v>11</v>
      </c>
      <c r="H26" s="63">
        <v>0.17687731146486574</v>
      </c>
      <c r="I26" s="58">
        <v>19</v>
      </c>
      <c r="J26" s="63">
        <v>0.29145574474612673</v>
      </c>
      <c r="K26" s="58">
        <v>22</v>
      </c>
      <c r="L26" s="63">
        <v>0.3076492798210041</v>
      </c>
      <c r="M26" s="58">
        <v>28</v>
      </c>
      <c r="N26" s="63">
        <v>0.4</v>
      </c>
      <c r="O26" s="58">
        <v>30</v>
      </c>
      <c r="P26" s="63">
        <v>0.37027894347074797</v>
      </c>
      <c r="Q26" s="58">
        <v>23</v>
      </c>
      <c r="R26" s="63">
        <f t="shared" si="1"/>
        <v>0.32163333799468607</v>
      </c>
      <c r="S26" s="58">
        <v>34</v>
      </c>
      <c r="T26" s="63">
        <v>0.46903021106359494</v>
      </c>
      <c r="U26" s="58">
        <v>35</v>
      </c>
      <c r="V26" s="63">
        <v>0.5</v>
      </c>
    </row>
    <row r="27" spans="1:22" x14ac:dyDescent="0.35">
      <c r="A27" s="16"/>
      <c r="B27" s="34" t="s">
        <v>323</v>
      </c>
      <c r="C27" s="58">
        <v>9</v>
      </c>
      <c r="D27" s="42">
        <v>0.16853932584269662</v>
      </c>
      <c r="E27" s="58">
        <v>13</v>
      </c>
      <c r="F27" s="55">
        <v>0.21266154097824308</v>
      </c>
      <c r="G27" s="58">
        <v>13</v>
      </c>
      <c r="H27" s="55">
        <v>0.20903682264029588</v>
      </c>
      <c r="I27" s="58">
        <v>18</v>
      </c>
      <c r="J27" s="55">
        <v>0.2761159687068569</v>
      </c>
      <c r="K27" s="58">
        <v>17</v>
      </c>
      <c r="L27" s="55">
        <v>0.23772898895259406</v>
      </c>
      <c r="M27" s="58">
        <v>12</v>
      </c>
      <c r="N27" s="55">
        <v>0.2</v>
      </c>
      <c r="O27" s="58">
        <v>16</v>
      </c>
      <c r="P27" s="55">
        <v>0.1974821031843989</v>
      </c>
      <c r="Q27" s="58">
        <v>15</v>
      </c>
      <c r="R27" s="55">
        <f t="shared" si="1"/>
        <v>0.20976087260523002</v>
      </c>
      <c r="S27" s="58">
        <v>17</v>
      </c>
      <c r="T27" s="55">
        <v>0.2</v>
      </c>
      <c r="U27" s="58">
        <v>21</v>
      </c>
      <c r="V27" s="55">
        <v>0.3</v>
      </c>
    </row>
    <row r="28" spans="1:22" x14ac:dyDescent="0.35">
      <c r="A28" s="16"/>
      <c r="B28" s="37"/>
      <c r="C28" s="40">
        <v>204</v>
      </c>
      <c r="D28" s="64">
        <v>3.8202247191011236</v>
      </c>
      <c r="E28" s="40">
        <v>252</v>
      </c>
      <c r="F28" s="64">
        <v>4.1223621789628657</v>
      </c>
      <c r="G28" s="40">
        <v>261</v>
      </c>
      <c r="H28" s="64">
        <v>4.1968162083936331</v>
      </c>
      <c r="I28" s="40">
        <v>301</v>
      </c>
      <c r="J28" s="64">
        <v>4.6172725878202181</v>
      </c>
      <c r="K28" s="40">
        <v>354</v>
      </c>
      <c r="L28" s="64">
        <v>4.9503565934834288</v>
      </c>
      <c r="M28" s="40">
        <v>423</v>
      </c>
      <c r="N28" s="64">
        <v>5.5</v>
      </c>
      <c r="O28" s="40">
        <v>436</v>
      </c>
      <c r="P28" s="64">
        <v>5.3813873117748701</v>
      </c>
      <c r="Q28" s="40">
        <v>409</v>
      </c>
      <c r="R28" s="64">
        <f t="shared" si="1"/>
        <v>5.7194797930359389</v>
      </c>
      <c r="S28" s="40">
        <v>446</v>
      </c>
      <c r="T28" s="64">
        <v>6.1939577872810041</v>
      </c>
      <c r="U28" s="40">
        <v>405</v>
      </c>
      <c r="V28" s="64">
        <v>6.2</v>
      </c>
    </row>
    <row r="29" spans="1:22" x14ac:dyDescent="0.35">
      <c r="A29" s="16"/>
      <c r="B29" s="16"/>
      <c r="C29" s="40"/>
      <c r="D29" s="42"/>
      <c r="E29" s="40"/>
      <c r="F29" s="64"/>
      <c r="G29" s="40"/>
      <c r="H29" s="64"/>
      <c r="I29" s="40"/>
      <c r="J29" s="64"/>
      <c r="K29" s="40"/>
      <c r="L29" s="64"/>
      <c r="M29" s="40"/>
      <c r="N29" s="64"/>
      <c r="O29" s="40"/>
      <c r="P29" s="64"/>
      <c r="Q29" s="40"/>
      <c r="R29" s="64"/>
      <c r="S29" s="40"/>
      <c r="T29" s="64"/>
      <c r="U29" s="40"/>
      <c r="V29" s="64"/>
    </row>
    <row r="30" spans="1:22" x14ac:dyDescent="0.35">
      <c r="A30" s="16"/>
      <c r="B30" s="36" t="s">
        <v>324</v>
      </c>
      <c r="C30" s="58"/>
      <c r="D30" s="42"/>
      <c r="E30" s="58"/>
      <c r="F30" s="55"/>
      <c r="G30" s="58"/>
      <c r="H30" s="55"/>
      <c r="I30" s="58"/>
      <c r="J30" s="55"/>
      <c r="K30" s="58"/>
      <c r="L30" s="55"/>
      <c r="M30" s="58"/>
      <c r="N30" s="55"/>
      <c r="O30" s="58"/>
      <c r="P30" s="55"/>
      <c r="Q30" s="58"/>
      <c r="R30" s="55"/>
      <c r="S30" s="58"/>
      <c r="T30" s="55"/>
      <c r="U30" s="58"/>
      <c r="V30" s="55"/>
    </row>
    <row r="31" spans="1:22" x14ac:dyDescent="0.35">
      <c r="A31" s="16"/>
      <c r="B31" s="37" t="s">
        <v>325</v>
      </c>
      <c r="C31" s="58">
        <v>284</v>
      </c>
      <c r="D31" s="42">
        <v>5.3183520599250942</v>
      </c>
      <c r="E31" s="58">
        <v>305</v>
      </c>
      <c r="F31" s="42">
        <v>4.9893669229510875</v>
      </c>
      <c r="G31" s="58">
        <v>310</v>
      </c>
      <c r="H31" s="42">
        <v>4.9847242321916712</v>
      </c>
      <c r="I31" s="58">
        <v>330</v>
      </c>
      <c r="J31" s="42">
        <v>5.0621260929590424</v>
      </c>
      <c r="K31" s="58">
        <v>371</v>
      </c>
      <c r="L31" s="42">
        <v>5.188085582436023</v>
      </c>
      <c r="M31" s="58">
        <v>343</v>
      </c>
      <c r="N31" s="42">
        <v>4.5</v>
      </c>
      <c r="O31" s="58">
        <v>329</v>
      </c>
      <c r="P31" s="42">
        <v>4.0607257467292026</v>
      </c>
      <c r="Q31" s="58">
        <v>288</v>
      </c>
      <c r="R31" s="42">
        <f t="shared" ref="R31:R40" si="2">Q31/Q$48*100</f>
        <v>4.0274087540204162</v>
      </c>
      <c r="S31" s="58">
        <v>268</v>
      </c>
      <c r="T31" s="42">
        <v>3.6970616636777489</v>
      </c>
      <c r="U31" s="58">
        <v>221</v>
      </c>
      <c r="V31" s="42">
        <v>3.4</v>
      </c>
    </row>
    <row r="32" spans="1:22" x14ac:dyDescent="0.35">
      <c r="A32" s="16"/>
      <c r="B32" s="34" t="s">
        <v>326</v>
      </c>
      <c r="C32" s="58">
        <v>32</v>
      </c>
      <c r="D32" s="42">
        <v>0.59925093632958804</v>
      </c>
      <c r="E32" s="58">
        <v>38</v>
      </c>
      <c r="F32" s="42">
        <v>0.62162604285947975</v>
      </c>
      <c r="G32" s="58">
        <v>38</v>
      </c>
      <c r="H32" s="42">
        <v>0.61103071233317252</v>
      </c>
      <c r="I32" s="58">
        <v>32</v>
      </c>
      <c r="J32" s="42">
        <v>0.49087283325663444</v>
      </c>
      <c r="K32" s="58">
        <v>55</v>
      </c>
      <c r="L32" s="42">
        <v>0.76912319955251018</v>
      </c>
      <c r="M32" s="58">
        <v>59</v>
      </c>
      <c r="N32" s="42">
        <v>0.8</v>
      </c>
      <c r="O32" s="58">
        <v>71</v>
      </c>
      <c r="P32" s="42">
        <v>0.87632683288077007</v>
      </c>
      <c r="Q32" s="58">
        <v>82</v>
      </c>
      <c r="R32" s="42">
        <f t="shared" si="2"/>
        <v>1.1466927702419243</v>
      </c>
      <c r="S32" s="58">
        <v>78</v>
      </c>
      <c r="T32" s="42">
        <v>1.076010484204718</v>
      </c>
      <c r="U32" s="58">
        <v>70</v>
      </c>
      <c r="V32" s="42">
        <v>1.1000000000000001</v>
      </c>
    </row>
    <row r="33" spans="1:23" x14ac:dyDescent="0.35">
      <c r="A33" s="16"/>
      <c r="B33" s="34" t="s">
        <v>327</v>
      </c>
      <c r="C33" s="58">
        <v>29</v>
      </c>
      <c r="D33" s="42">
        <v>0.54307116104868913</v>
      </c>
      <c r="E33" s="58">
        <v>22</v>
      </c>
      <c r="F33" s="42">
        <v>0.35988876165548828</v>
      </c>
      <c r="G33" s="58">
        <v>24</v>
      </c>
      <c r="H33" s="42">
        <v>0.38591413410516162</v>
      </c>
      <c r="I33" s="58">
        <v>22</v>
      </c>
      <c r="J33" s="42">
        <v>0.33747507286393619</v>
      </c>
      <c r="K33" s="58">
        <v>30</v>
      </c>
      <c r="L33" s="42">
        <v>0.41952174521046004</v>
      </c>
      <c r="M33" s="58">
        <v>32</v>
      </c>
      <c r="N33" s="42">
        <v>0.4</v>
      </c>
      <c r="O33" s="58">
        <v>26</v>
      </c>
      <c r="P33" s="42">
        <v>0.32090841767464823</v>
      </c>
      <c r="Q33" s="58">
        <v>21</v>
      </c>
      <c r="R33" s="42">
        <f t="shared" si="2"/>
        <v>0.29366522164732206</v>
      </c>
      <c r="S33" s="58">
        <v>22</v>
      </c>
      <c r="T33" s="42">
        <v>0.30349013657056145</v>
      </c>
      <c r="U33" s="58">
        <v>18</v>
      </c>
      <c r="V33" s="42">
        <v>0.3</v>
      </c>
    </row>
    <row r="34" spans="1:23" x14ac:dyDescent="0.35">
      <c r="A34" s="16"/>
      <c r="B34" s="34" t="s">
        <v>328</v>
      </c>
      <c r="C34" s="58">
        <v>51</v>
      </c>
      <c r="D34" s="42">
        <v>0.9550561797752809</v>
      </c>
      <c r="E34" s="58">
        <v>59</v>
      </c>
      <c r="F34" s="42">
        <v>0.96515622443971849</v>
      </c>
      <c r="G34" s="58">
        <v>72</v>
      </c>
      <c r="H34" s="42">
        <v>1.1577424023154848</v>
      </c>
      <c r="I34" s="58">
        <v>82</v>
      </c>
      <c r="J34" s="42">
        <v>1.257861635220126</v>
      </c>
      <c r="K34" s="58">
        <v>100</v>
      </c>
      <c r="L34" s="42">
        <v>1.3984058173682001</v>
      </c>
      <c r="M34" s="58">
        <v>86</v>
      </c>
      <c r="N34" s="42">
        <v>1.1000000000000001</v>
      </c>
      <c r="O34" s="58">
        <v>95</v>
      </c>
      <c r="P34" s="42">
        <v>1.1725499876573686</v>
      </c>
      <c r="Q34" s="58">
        <v>89</v>
      </c>
      <c r="R34" s="42">
        <f t="shared" si="2"/>
        <v>1.2445811774576983</v>
      </c>
      <c r="S34" s="58">
        <v>83</v>
      </c>
      <c r="T34" s="42">
        <v>1.1449855152434818</v>
      </c>
      <c r="U34" s="58">
        <v>73</v>
      </c>
      <c r="V34" s="42">
        <v>1.1000000000000001</v>
      </c>
    </row>
    <row r="35" spans="1:23" x14ac:dyDescent="0.35">
      <c r="A35" s="16"/>
      <c r="B35" s="34" t="s">
        <v>329</v>
      </c>
      <c r="C35" s="58">
        <v>19</v>
      </c>
      <c r="D35" s="42">
        <v>0.35580524344569286</v>
      </c>
      <c r="E35" s="58">
        <v>31</v>
      </c>
      <c r="F35" s="63">
        <v>0.50711598233273358</v>
      </c>
      <c r="G35" s="58">
        <v>32</v>
      </c>
      <c r="H35" s="63">
        <v>0.51455217880688209</v>
      </c>
      <c r="I35" s="58">
        <v>39</v>
      </c>
      <c r="J35" s="63">
        <v>0.59825126553152319</v>
      </c>
      <c r="K35" s="58">
        <v>43</v>
      </c>
      <c r="L35" s="63">
        <v>0.6013145014683261</v>
      </c>
      <c r="M35" s="58">
        <v>40</v>
      </c>
      <c r="N35" s="63">
        <v>0.5</v>
      </c>
      <c r="O35" s="58">
        <v>32</v>
      </c>
      <c r="P35" s="63">
        <v>0.39496420636879781</v>
      </c>
      <c r="Q35" s="58">
        <v>24</v>
      </c>
      <c r="R35" s="63">
        <f t="shared" si="2"/>
        <v>0.33561739616836805</v>
      </c>
      <c r="S35" s="58">
        <v>22</v>
      </c>
      <c r="T35" s="63">
        <v>0.30349013657056145</v>
      </c>
      <c r="U35" s="58">
        <v>16</v>
      </c>
      <c r="V35" s="63">
        <v>0.2</v>
      </c>
    </row>
    <row r="36" spans="1:23" x14ac:dyDescent="0.35">
      <c r="A36" s="16"/>
      <c r="B36" s="34" t="s">
        <v>330</v>
      </c>
      <c r="C36" s="58">
        <v>34</v>
      </c>
      <c r="D36" s="42">
        <v>0.63670411985018727</v>
      </c>
      <c r="E36" s="58">
        <v>46</v>
      </c>
      <c r="F36" s="42">
        <v>0.75249468346147552</v>
      </c>
      <c r="G36" s="58">
        <v>45</v>
      </c>
      <c r="H36" s="42">
        <v>0.72358900144717797</v>
      </c>
      <c r="I36" s="58">
        <v>47</v>
      </c>
      <c r="J36" s="42">
        <v>0.72096947384568177</v>
      </c>
      <c r="K36" s="58">
        <v>50</v>
      </c>
      <c r="L36" s="42">
        <v>0.69920290868410007</v>
      </c>
      <c r="M36" s="58">
        <v>48</v>
      </c>
      <c r="N36" s="42">
        <v>0.6</v>
      </c>
      <c r="O36" s="58">
        <v>54</v>
      </c>
      <c r="P36" s="42">
        <v>0.6665020982473463</v>
      </c>
      <c r="Q36" s="58">
        <v>58</v>
      </c>
      <c r="R36" s="42">
        <f t="shared" si="2"/>
        <v>0.81107537407355612</v>
      </c>
      <c r="S36" s="58">
        <v>69</v>
      </c>
      <c r="T36" s="42">
        <v>0.95185542833494274</v>
      </c>
      <c r="U36" s="58">
        <v>48</v>
      </c>
      <c r="V36" s="42">
        <v>0.7</v>
      </c>
    </row>
    <row r="37" spans="1:23" x14ac:dyDescent="0.35">
      <c r="A37" s="16"/>
      <c r="B37" s="34" t="s">
        <v>331</v>
      </c>
      <c r="C37" s="58">
        <v>17</v>
      </c>
      <c r="D37" s="42">
        <v>0.31835205992509363</v>
      </c>
      <c r="E37" s="58">
        <v>19</v>
      </c>
      <c r="F37" s="55">
        <v>0.31081302142973988</v>
      </c>
      <c r="G37" s="58">
        <v>28</v>
      </c>
      <c r="H37" s="55">
        <v>0.45023315645602191</v>
      </c>
      <c r="I37" s="58">
        <v>26</v>
      </c>
      <c r="J37" s="55">
        <v>0.39883417702101548</v>
      </c>
      <c r="K37" s="58">
        <v>27</v>
      </c>
      <c r="L37" s="55">
        <v>0.3775695706894141</v>
      </c>
      <c r="M37" s="58">
        <v>28</v>
      </c>
      <c r="N37" s="55">
        <v>0.4</v>
      </c>
      <c r="O37" s="58">
        <v>27</v>
      </c>
      <c r="P37" s="55">
        <v>0.33325104912367315</v>
      </c>
      <c r="Q37" s="58">
        <v>20</v>
      </c>
      <c r="R37" s="55">
        <f t="shared" si="2"/>
        <v>0.27968116347364003</v>
      </c>
      <c r="S37" s="58">
        <v>23</v>
      </c>
      <c r="T37" s="55">
        <v>0.31728514277831427</v>
      </c>
      <c r="U37" s="58">
        <v>24</v>
      </c>
      <c r="V37" s="55">
        <v>0.4</v>
      </c>
    </row>
    <row r="38" spans="1:23" x14ac:dyDescent="0.35">
      <c r="A38" s="16"/>
      <c r="B38" s="37" t="s">
        <v>332</v>
      </c>
      <c r="C38" s="58">
        <v>16</v>
      </c>
      <c r="D38" s="42">
        <v>0.29962546816479402</v>
      </c>
      <c r="E38" s="58">
        <v>20</v>
      </c>
      <c r="F38" s="42">
        <v>0.32717160150498936</v>
      </c>
      <c r="G38" s="58">
        <v>17</v>
      </c>
      <c r="H38" s="42">
        <v>0.27335584499115612</v>
      </c>
      <c r="I38" s="58">
        <v>18</v>
      </c>
      <c r="J38" s="42">
        <v>0.2761159687068569</v>
      </c>
      <c r="K38" s="58">
        <v>24</v>
      </c>
      <c r="L38" s="42">
        <v>0.33561739616836805</v>
      </c>
      <c r="M38" s="58">
        <v>22</v>
      </c>
      <c r="N38" s="42">
        <v>0.3</v>
      </c>
      <c r="O38" s="58">
        <v>28</v>
      </c>
      <c r="P38" s="42">
        <v>0.34559368057269807</v>
      </c>
      <c r="Q38" s="58">
        <v>40</v>
      </c>
      <c r="R38" s="42">
        <f t="shared" si="2"/>
        <v>0.55936232694728005</v>
      </c>
      <c r="S38" s="58">
        <v>30</v>
      </c>
      <c r="T38" s="42">
        <v>0.41385018623258374</v>
      </c>
      <c r="U38" s="58">
        <v>51</v>
      </c>
      <c r="V38" s="42">
        <v>0.8</v>
      </c>
    </row>
    <row r="39" spans="1:23" x14ac:dyDescent="0.35">
      <c r="A39" s="16"/>
      <c r="B39" s="34" t="s">
        <v>333</v>
      </c>
      <c r="C39" s="58">
        <v>48</v>
      </c>
      <c r="D39" s="42">
        <v>0.89887640449438211</v>
      </c>
      <c r="E39" s="58">
        <v>54</v>
      </c>
      <c r="F39" s="55">
        <v>0.88336332406347151</v>
      </c>
      <c r="G39" s="58">
        <v>51</v>
      </c>
      <c r="H39" s="55">
        <v>0.82006753497346851</v>
      </c>
      <c r="I39" s="58">
        <v>75</v>
      </c>
      <c r="J39" s="55">
        <v>1.150483202945237</v>
      </c>
      <c r="K39" s="58">
        <v>80</v>
      </c>
      <c r="L39" s="55">
        <v>1.1187246538945601</v>
      </c>
      <c r="M39" s="58">
        <v>91</v>
      </c>
      <c r="N39" s="55">
        <v>1.2</v>
      </c>
      <c r="O39" s="58">
        <v>85</v>
      </c>
      <c r="P39" s="55">
        <v>1.0491236731671192</v>
      </c>
      <c r="Q39" s="58">
        <v>88</v>
      </c>
      <c r="R39" s="55">
        <f t="shared" si="2"/>
        <v>1.2305971192840164</v>
      </c>
      <c r="S39" s="58">
        <v>82</v>
      </c>
      <c r="T39" s="55">
        <v>1.1036004966202235</v>
      </c>
      <c r="U39" s="58">
        <v>74</v>
      </c>
      <c r="V39" s="55">
        <v>1.1000000000000001</v>
      </c>
    </row>
    <row r="40" spans="1:23" x14ac:dyDescent="0.35">
      <c r="A40" s="16"/>
      <c r="B40" s="37"/>
      <c r="C40" s="40">
        <v>530</v>
      </c>
      <c r="D40" s="64">
        <v>9.9250936329588022</v>
      </c>
      <c r="E40" s="40">
        <v>594</v>
      </c>
      <c r="F40" s="64">
        <v>9.7169965646981851</v>
      </c>
      <c r="G40" s="40">
        <v>617</v>
      </c>
      <c r="H40" s="64">
        <v>9.921209197620195</v>
      </c>
      <c r="I40" s="40">
        <v>671</v>
      </c>
      <c r="J40" s="64">
        <v>10.292989722350054</v>
      </c>
      <c r="K40" s="40">
        <v>780</v>
      </c>
      <c r="L40" s="64">
        <v>10.907565375471963</v>
      </c>
      <c r="M40" s="40">
        <v>749</v>
      </c>
      <c r="N40" s="64">
        <v>9.8000000000000007</v>
      </c>
      <c r="O40" s="40">
        <v>747</v>
      </c>
      <c r="P40" s="64">
        <v>9.219945692421625</v>
      </c>
      <c r="Q40" s="40">
        <v>710</v>
      </c>
      <c r="R40" s="64">
        <f t="shared" si="2"/>
        <v>9.9286813033142209</v>
      </c>
      <c r="S40" s="40">
        <v>677</v>
      </c>
      <c r="T40" s="64">
        <v>9.3116291902331358</v>
      </c>
      <c r="U40" s="40">
        <v>595</v>
      </c>
      <c r="V40" s="64">
        <v>9.1</v>
      </c>
    </row>
    <row r="41" spans="1:23" x14ac:dyDescent="0.35">
      <c r="A41" s="16"/>
      <c r="B41" s="16"/>
      <c r="C41" s="40"/>
      <c r="D41" s="42"/>
      <c r="E41" s="40"/>
      <c r="F41" s="64"/>
      <c r="G41" s="40"/>
      <c r="H41" s="64"/>
      <c r="I41" s="40"/>
      <c r="J41" s="64"/>
      <c r="K41" s="40"/>
      <c r="L41" s="64"/>
      <c r="M41" s="40"/>
      <c r="N41" s="64"/>
      <c r="O41" s="40"/>
      <c r="P41" s="64"/>
      <c r="Q41" s="40"/>
      <c r="R41" s="64"/>
      <c r="S41" s="40"/>
      <c r="T41" s="64"/>
      <c r="U41" s="40"/>
      <c r="V41" s="64"/>
    </row>
    <row r="42" spans="1:23" x14ac:dyDescent="0.35">
      <c r="A42" s="16"/>
      <c r="B42" s="65" t="s">
        <v>334</v>
      </c>
      <c r="C42" s="58">
        <v>13</v>
      </c>
      <c r="D42" s="42">
        <v>0.24344569288389512</v>
      </c>
      <c r="E42" s="58">
        <v>12</v>
      </c>
      <c r="F42" s="55">
        <v>0.19630296090299362</v>
      </c>
      <c r="G42" s="58">
        <v>6</v>
      </c>
      <c r="H42" s="55">
        <v>9.6478533526290405E-2</v>
      </c>
      <c r="I42" s="58">
        <v>8</v>
      </c>
      <c r="J42" s="55">
        <v>0.12271820831415861</v>
      </c>
      <c r="K42" s="58">
        <v>11</v>
      </c>
      <c r="L42" s="55">
        <v>0.15382463991050205</v>
      </c>
      <c r="M42" s="58">
        <v>11</v>
      </c>
      <c r="N42" s="55">
        <v>0.1</v>
      </c>
      <c r="O42" s="58">
        <v>16</v>
      </c>
      <c r="P42" s="55">
        <v>0.1974821031843989</v>
      </c>
      <c r="Q42" s="58">
        <v>9</v>
      </c>
      <c r="R42" s="55">
        <f>Q42/Q$48*100</f>
        <v>0.12585652356313801</v>
      </c>
      <c r="S42" s="58">
        <v>15</v>
      </c>
      <c r="T42" s="55">
        <v>0.20692509311629187</v>
      </c>
      <c r="U42" s="58">
        <v>15</v>
      </c>
      <c r="V42" s="55">
        <v>0.2</v>
      </c>
    </row>
    <row r="43" spans="1:23" x14ac:dyDescent="0.35">
      <c r="A43" s="16"/>
      <c r="B43" s="65" t="s">
        <v>335</v>
      </c>
      <c r="C43" s="45">
        <v>9</v>
      </c>
      <c r="D43" s="42">
        <v>0.16853932584269662</v>
      </c>
      <c r="E43" s="45">
        <v>13</v>
      </c>
      <c r="F43" s="42">
        <v>0.21266154097824308</v>
      </c>
      <c r="G43" s="45">
        <v>12</v>
      </c>
      <c r="H43" s="42">
        <v>0.19295706705258081</v>
      </c>
      <c r="I43" s="45">
        <v>13</v>
      </c>
      <c r="J43" s="42">
        <v>0.19941708851050774</v>
      </c>
      <c r="K43" s="45">
        <v>9</v>
      </c>
      <c r="L43" s="42">
        <v>0.12585652356313801</v>
      </c>
      <c r="M43" s="45">
        <v>6</v>
      </c>
      <c r="N43" s="42">
        <v>0.1</v>
      </c>
      <c r="O43" s="45">
        <v>5</v>
      </c>
      <c r="P43" s="42">
        <v>6.1713157245124661E-2</v>
      </c>
      <c r="Q43" s="45">
        <v>4</v>
      </c>
      <c r="R43" s="42">
        <f>Q43/Q$48*100</f>
        <v>5.5936232694728014E-2</v>
      </c>
      <c r="S43" s="45">
        <v>5</v>
      </c>
      <c r="T43" s="42">
        <v>6.897503103876397E-2</v>
      </c>
      <c r="U43" s="45">
        <v>6</v>
      </c>
      <c r="V43" s="42">
        <v>0.1</v>
      </c>
    </row>
    <row r="44" spans="1:23" x14ac:dyDescent="0.35">
      <c r="A44" s="16"/>
      <c r="B44" s="65"/>
      <c r="C44" s="40">
        <f t="shared" ref="C44:V44" si="3">SUM(C42:C43)</f>
        <v>22</v>
      </c>
      <c r="D44" s="64">
        <f t="shared" si="3"/>
        <v>0.41198501872659177</v>
      </c>
      <c r="E44" s="40">
        <f t="shared" si="3"/>
        <v>25</v>
      </c>
      <c r="F44" s="64">
        <f t="shared" si="3"/>
        <v>0.40896450188123668</v>
      </c>
      <c r="G44" s="40">
        <f t="shared" si="3"/>
        <v>18</v>
      </c>
      <c r="H44" s="64">
        <f t="shared" si="3"/>
        <v>0.28943560057887119</v>
      </c>
      <c r="I44" s="40">
        <f t="shared" si="3"/>
        <v>21</v>
      </c>
      <c r="J44" s="64">
        <f t="shared" si="3"/>
        <v>0.32213529682466635</v>
      </c>
      <c r="K44" s="40">
        <f t="shared" si="3"/>
        <v>20</v>
      </c>
      <c r="L44" s="64">
        <f t="shared" si="3"/>
        <v>0.27968116347364003</v>
      </c>
      <c r="M44" s="40">
        <f t="shared" si="3"/>
        <v>17</v>
      </c>
      <c r="N44" s="64">
        <f t="shared" si="3"/>
        <v>0.2</v>
      </c>
      <c r="O44" s="40">
        <f t="shared" si="3"/>
        <v>21</v>
      </c>
      <c r="P44" s="64">
        <f t="shared" si="3"/>
        <v>0.25919526042952357</v>
      </c>
      <c r="Q44" s="40">
        <f t="shared" si="3"/>
        <v>13</v>
      </c>
      <c r="R44" s="64">
        <f t="shared" si="3"/>
        <v>0.18179275625786601</v>
      </c>
      <c r="S44" s="40">
        <f t="shared" si="3"/>
        <v>20</v>
      </c>
      <c r="T44" s="64">
        <f t="shared" si="3"/>
        <v>0.27590012415505583</v>
      </c>
      <c r="U44" s="40">
        <f t="shared" si="3"/>
        <v>21</v>
      </c>
      <c r="V44" s="64">
        <f t="shared" si="3"/>
        <v>0.30000000000000004</v>
      </c>
      <c r="W44" s="64"/>
    </row>
    <row r="45" spans="1:23" x14ac:dyDescent="0.35">
      <c r="A45" s="16"/>
      <c r="B45" s="65"/>
      <c r="C45" s="45"/>
      <c r="D45" s="42"/>
      <c r="E45" s="45"/>
      <c r="F45" s="42"/>
      <c r="G45" s="45"/>
      <c r="H45" s="42"/>
      <c r="I45" s="45"/>
      <c r="J45" s="42"/>
      <c r="K45" s="45"/>
      <c r="L45" s="42"/>
      <c r="M45" s="45"/>
      <c r="N45" s="42"/>
      <c r="O45" s="45"/>
      <c r="P45" s="42"/>
      <c r="Q45" s="45"/>
      <c r="R45" s="42"/>
      <c r="S45" s="45"/>
      <c r="T45" s="42"/>
      <c r="U45" s="45"/>
      <c r="V45" s="42"/>
    </row>
    <row r="46" spans="1:23" x14ac:dyDescent="0.35">
      <c r="A46" s="16"/>
      <c r="B46" s="65" t="s">
        <v>336</v>
      </c>
      <c r="C46" s="71">
        <v>53</v>
      </c>
      <c r="D46" s="64">
        <v>0.99250936329588013</v>
      </c>
      <c r="E46" s="71">
        <v>65</v>
      </c>
      <c r="F46" s="70">
        <v>1.0633077048912156</v>
      </c>
      <c r="G46" s="71">
        <v>64</v>
      </c>
      <c r="H46" s="70">
        <v>1.0291043576137642</v>
      </c>
      <c r="I46" s="71">
        <v>75</v>
      </c>
      <c r="J46" s="70">
        <v>1.150483202945237</v>
      </c>
      <c r="K46" s="71">
        <v>76</v>
      </c>
      <c r="L46" s="70">
        <v>0.79166666666666663</v>
      </c>
      <c r="M46" s="71">
        <v>89</v>
      </c>
      <c r="N46" s="70">
        <v>1.2</v>
      </c>
      <c r="O46" s="71">
        <v>99</v>
      </c>
      <c r="P46" s="70">
        <v>1.2219205134534683</v>
      </c>
      <c r="Q46" s="71">
        <v>114</v>
      </c>
      <c r="R46" s="70">
        <f>Q46/Q$48*100</f>
        <v>1.5941826317997481</v>
      </c>
      <c r="S46" s="71">
        <v>148</v>
      </c>
      <c r="T46" s="70">
        <v>1.9588908815008965</v>
      </c>
      <c r="U46" s="71">
        <v>156</v>
      </c>
      <c r="V46" s="70">
        <v>2.4</v>
      </c>
    </row>
    <row r="47" spans="1:23" x14ac:dyDescent="0.35">
      <c r="A47" s="16"/>
      <c r="B47" s="34"/>
      <c r="C47" s="45"/>
      <c r="D47" s="42"/>
      <c r="E47" s="45"/>
      <c r="F47" s="42"/>
      <c r="G47" s="45"/>
      <c r="H47" s="42"/>
      <c r="I47" s="45"/>
      <c r="J47" s="42"/>
      <c r="K47" s="45"/>
      <c r="L47" s="42"/>
      <c r="M47" s="45"/>
      <c r="N47" s="42"/>
      <c r="O47" s="45"/>
      <c r="P47" s="42"/>
      <c r="Q47" s="45"/>
      <c r="R47" s="42"/>
      <c r="S47" s="45"/>
      <c r="T47" s="42"/>
      <c r="U47" s="58"/>
      <c r="V47" s="42"/>
    </row>
    <row r="48" spans="1:23" x14ac:dyDescent="0.35">
      <c r="A48" s="16"/>
      <c r="B48" s="72" t="s">
        <v>269</v>
      </c>
      <c r="C48" s="68">
        <v>5340</v>
      </c>
      <c r="D48" s="69">
        <v>100</v>
      </c>
      <c r="E48" s="68">
        <v>6113</v>
      </c>
      <c r="F48" s="69">
        <v>100</v>
      </c>
      <c r="G48" s="68">
        <v>6219</v>
      </c>
      <c r="H48" s="69">
        <v>100</v>
      </c>
      <c r="I48" s="68">
        <v>6519</v>
      </c>
      <c r="J48" s="69">
        <v>100</v>
      </c>
      <c r="K48" s="68">
        <v>7151</v>
      </c>
      <c r="L48" s="69">
        <v>100</v>
      </c>
      <c r="M48" s="68">
        <v>7668</v>
      </c>
      <c r="N48" s="69">
        <v>100</v>
      </c>
      <c r="O48" s="68">
        <v>8102</v>
      </c>
      <c r="P48" s="69">
        <v>100</v>
      </c>
      <c r="Q48" s="68">
        <v>7151</v>
      </c>
      <c r="R48" s="69">
        <f>Q48/Q$48*100</f>
        <v>100</v>
      </c>
      <c r="S48" s="71">
        <v>7249</v>
      </c>
      <c r="T48" s="64">
        <v>100</v>
      </c>
      <c r="U48" s="71">
        <v>6568</v>
      </c>
      <c r="V48" s="64">
        <v>100</v>
      </c>
    </row>
    <row r="49" spans="1:16" x14ac:dyDescent="0.35">
      <c r="A49" s="16"/>
      <c r="B49" s="65"/>
      <c r="C49" s="45"/>
      <c r="D49" s="42"/>
      <c r="E49" s="45"/>
      <c r="F49" s="42"/>
      <c r="G49" s="45"/>
      <c r="H49" s="42"/>
      <c r="I49" s="45"/>
      <c r="J49" s="42"/>
      <c r="K49" s="45"/>
      <c r="L49" s="42"/>
      <c r="M49" s="45"/>
      <c r="N49" s="42"/>
      <c r="O49" s="45"/>
      <c r="P49" s="42"/>
    </row>
    <row r="50" spans="1:16" x14ac:dyDescent="0.35">
      <c r="A50" s="16"/>
      <c r="B50" s="34" t="s">
        <v>237</v>
      </c>
      <c r="C50" s="60"/>
      <c r="D50" s="60"/>
      <c r="E50" s="60"/>
      <c r="F50" s="60"/>
      <c r="G50" s="60"/>
      <c r="H50" s="60"/>
      <c r="I50" s="60"/>
      <c r="J50" s="60"/>
      <c r="K50" s="60"/>
      <c r="L50" s="60"/>
      <c r="M50" s="60"/>
      <c r="N50" s="60"/>
      <c r="O50" s="60"/>
      <c r="P50" s="60"/>
    </row>
    <row r="51" spans="1:16" x14ac:dyDescent="0.35">
      <c r="A51" s="16"/>
      <c r="B51" s="65" t="s">
        <v>337</v>
      </c>
      <c r="C51" s="45"/>
      <c r="D51" s="42"/>
      <c r="E51" s="45"/>
      <c r="F51" s="42"/>
      <c r="G51" s="45"/>
      <c r="H51" s="42"/>
      <c r="I51" s="45"/>
      <c r="J51" s="42"/>
      <c r="K51" s="45"/>
      <c r="L51" s="42"/>
      <c r="M51" s="45"/>
      <c r="N51" s="42"/>
      <c r="O51" s="45"/>
      <c r="P51" s="42"/>
    </row>
    <row r="52" spans="1:16" x14ac:dyDescent="0.35">
      <c r="A52" s="16"/>
      <c r="B52" s="65" t="s">
        <v>338</v>
      </c>
      <c r="C52" s="45"/>
      <c r="D52" s="42"/>
      <c r="E52" s="45"/>
      <c r="F52" s="42"/>
      <c r="G52" s="45"/>
      <c r="H52" s="42"/>
      <c r="I52" s="45"/>
      <c r="J52" s="42"/>
      <c r="K52" s="45"/>
      <c r="L52" s="42"/>
      <c r="M52" s="45"/>
      <c r="N52" s="42"/>
      <c r="O52" s="45"/>
      <c r="P52" s="42"/>
    </row>
    <row r="53" spans="1:16" x14ac:dyDescent="0.35">
      <c r="A53" s="16"/>
      <c r="B53" s="16"/>
      <c r="C53" s="16"/>
      <c r="D53" s="16"/>
      <c r="E53" s="16"/>
      <c r="F53" s="16"/>
      <c r="G53" s="16"/>
      <c r="H53" s="16"/>
      <c r="I53" s="16"/>
      <c r="J53" s="16"/>
      <c r="K53" s="16"/>
      <c r="L53" s="16"/>
      <c r="M53" s="16"/>
      <c r="N53" s="16"/>
      <c r="O53" s="16"/>
      <c r="P53" s="16"/>
    </row>
    <row r="54" spans="1:16" x14ac:dyDescent="0.35">
      <c r="A54" s="16"/>
      <c r="B54" s="16"/>
      <c r="C54" s="16"/>
      <c r="D54" s="16"/>
      <c r="E54" s="16"/>
      <c r="F54" s="16"/>
      <c r="G54" s="16"/>
      <c r="H54" s="16"/>
      <c r="I54" s="16"/>
      <c r="J54" s="16"/>
      <c r="K54" s="16"/>
      <c r="L54" s="16"/>
      <c r="M54" s="16"/>
      <c r="N54" s="16"/>
      <c r="O54" s="16"/>
      <c r="P54" s="16"/>
    </row>
    <row r="55" spans="1:16" x14ac:dyDescent="0.35">
      <c r="A55" s="16"/>
      <c r="B55" s="16"/>
      <c r="C55" s="16"/>
      <c r="D55" s="16"/>
      <c r="E55" s="16"/>
      <c r="F55" s="16"/>
      <c r="G55" s="16"/>
      <c r="H55" s="16"/>
      <c r="I55" s="16"/>
      <c r="J55" s="16"/>
      <c r="K55" s="16"/>
      <c r="L55" s="16"/>
      <c r="M55" s="16"/>
      <c r="N55" s="16"/>
      <c r="O55" s="16"/>
      <c r="P55" s="16"/>
    </row>
    <row r="56" spans="1:16" x14ac:dyDescent="0.35">
      <c r="A56" s="16"/>
      <c r="B56" s="16"/>
      <c r="C56" s="16"/>
      <c r="D56" s="16"/>
      <c r="E56" s="16"/>
      <c r="F56" s="16"/>
      <c r="G56" s="16"/>
      <c r="H56" s="16"/>
      <c r="I56" s="16"/>
      <c r="J56" s="16"/>
      <c r="K56" s="16"/>
      <c r="L56" s="16"/>
      <c r="M56" s="16"/>
      <c r="N56" s="16"/>
      <c r="O56" s="16"/>
      <c r="P56" s="16"/>
    </row>
    <row r="57" spans="1:16" x14ac:dyDescent="0.35">
      <c r="A57" s="16"/>
      <c r="B57" s="16"/>
      <c r="C57" s="16"/>
      <c r="D57" s="16"/>
      <c r="E57" s="16"/>
      <c r="F57" s="16"/>
      <c r="G57" s="16"/>
      <c r="H57" s="16"/>
      <c r="I57" s="16"/>
      <c r="J57" s="16"/>
      <c r="K57" s="16"/>
      <c r="L57" s="16"/>
      <c r="M57" s="16"/>
      <c r="N57" s="16"/>
      <c r="O57" s="16"/>
      <c r="P57" s="16"/>
    </row>
  </sheetData>
  <mergeCells count="10">
    <mergeCell ref="C3:D3"/>
    <mergeCell ref="E3:F3"/>
    <mergeCell ref="G3:H3"/>
    <mergeCell ref="U3:V3"/>
    <mergeCell ref="I3:J3"/>
    <mergeCell ref="K3:L3"/>
    <mergeCell ref="M3:N3"/>
    <mergeCell ref="O3:P3"/>
    <mergeCell ref="S3:T3"/>
    <mergeCell ref="Q3:R3"/>
  </mergeCells>
  <conditionalFormatting sqref="C6:C8">
    <cfRule type="cellIs" dxfId="954" priority="41" operator="between">
      <formula>1</formula>
      <formula>3</formula>
    </cfRule>
  </conditionalFormatting>
  <conditionalFormatting sqref="C12:C17">
    <cfRule type="cellIs" dxfId="953" priority="40" operator="between">
      <formula>1</formula>
      <formula>3</formula>
    </cfRule>
  </conditionalFormatting>
  <conditionalFormatting sqref="C21:C27">
    <cfRule type="cellIs" dxfId="952" priority="39" operator="between">
      <formula>1</formula>
      <formula>3</formula>
    </cfRule>
  </conditionalFormatting>
  <conditionalFormatting sqref="C31:C39">
    <cfRule type="cellIs" dxfId="951" priority="38" operator="between">
      <formula>1</formula>
      <formula>3</formula>
    </cfRule>
  </conditionalFormatting>
  <conditionalFormatting sqref="E6:E8">
    <cfRule type="cellIs" dxfId="950" priority="37" operator="between">
      <formula>1</formula>
      <formula>3</formula>
    </cfRule>
  </conditionalFormatting>
  <conditionalFormatting sqref="E12:E17">
    <cfRule type="cellIs" dxfId="949" priority="36" operator="between">
      <formula>1</formula>
      <formula>3</formula>
    </cfRule>
  </conditionalFormatting>
  <conditionalFormatting sqref="E21:E27">
    <cfRule type="cellIs" dxfId="948" priority="35" operator="between">
      <formula>1</formula>
      <formula>3</formula>
    </cfRule>
  </conditionalFormatting>
  <conditionalFormatting sqref="E31:E39">
    <cfRule type="cellIs" dxfId="947" priority="34" operator="between">
      <formula>1</formula>
      <formula>3</formula>
    </cfRule>
  </conditionalFormatting>
  <conditionalFormatting sqref="G6:G8">
    <cfRule type="cellIs" dxfId="946" priority="33" operator="between">
      <formula>1</formula>
      <formula>3</formula>
    </cfRule>
  </conditionalFormatting>
  <conditionalFormatting sqref="G12:G17">
    <cfRule type="cellIs" dxfId="945" priority="32" operator="between">
      <formula>1</formula>
      <formula>3</formula>
    </cfRule>
  </conditionalFormatting>
  <conditionalFormatting sqref="G21:G27">
    <cfRule type="cellIs" dxfId="944" priority="31" operator="between">
      <formula>1</formula>
      <formula>3</formula>
    </cfRule>
  </conditionalFormatting>
  <conditionalFormatting sqref="G31:G39">
    <cfRule type="cellIs" dxfId="943" priority="30" operator="between">
      <formula>1</formula>
      <formula>3</formula>
    </cfRule>
  </conditionalFormatting>
  <conditionalFormatting sqref="I6:I8">
    <cfRule type="cellIs" dxfId="942" priority="29" operator="between">
      <formula>1</formula>
      <formula>3</formula>
    </cfRule>
  </conditionalFormatting>
  <conditionalFormatting sqref="I12:I17">
    <cfRule type="cellIs" dxfId="941" priority="28" operator="between">
      <formula>1</formula>
      <formula>3</formula>
    </cfRule>
  </conditionalFormatting>
  <conditionalFormatting sqref="I21:I27">
    <cfRule type="cellIs" dxfId="940" priority="27" operator="between">
      <formula>1</formula>
      <formula>3</formula>
    </cfRule>
  </conditionalFormatting>
  <conditionalFormatting sqref="I31:I39">
    <cfRule type="cellIs" dxfId="939" priority="26" operator="between">
      <formula>1</formula>
      <formula>3</formula>
    </cfRule>
  </conditionalFormatting>
  <conditionalFormatting sqref="K6:K8">
    <cfRule type="cellIs" dxfId="938" priority="25" operator="between">
      <formula>1</formula>
      <formula>3</formula>
    </cfRule>
  </conditionalFormatting>
  <conditionalFormatting sqref="K12:K17">
    <cfRule type="cellIs" dxfId="937" priority="24" operator="between">
      <formula>1</formula>
      <formula>3</formula>
    </cfRule>
  </conditionalFormatting>
  <conditionalFormatting sqref="K21:K27">
    <cfRule type="cellIs" dxfId="936" priority="23" operator="between">
      <formula>1</formula>
      <formula>3</formula>
    </cfRule>
  </conditionalFormatting>
  <conditionalFormatting sqref="K31:K39">
    <cfRule type="cellIs" dxfId="935" priority="22" operator="between">
      <formula>1</formula>
      <formula>3</formula>
    </cfRule>
  </conditionalFormatting>
  <conditionalFormatting sqref="M6:M8">
    <cfRule type="cellIs" dxfId="934" priority="21" operator="between">
      <formula>1</formula>
      <formula>3</formula>
    </cfRule>
  </conditionalFormatting>
  <conditionalFormatting sqref="M12:M17">
    <cfRule type="cellIs" dxfId="933" priority="20" operator="between">
      <formula>1</formula>
      <formula>3</formula>
    </cfRule>
  </conditionalFormatting>
  <conditionalFormatting sqref="M21:M27">
    <cfRule type="cellIs" dxfId="932" priority="19" operator="between">
      <formula>1</formula>
      <formula>3</formula>
    </cfRule>
  </conditionalFormatting>
  <conditionalFormatting sqref="M31:M39">
    <cfRule type="cellIs" dxfId="931" priority="18" operator="between">
      <formula>1</formula>
      <formula>3</formula>
    </cfRule>
  </conditionalFormatting>
  <conditionalFormatting sqref="O6:O8">
    <cfRule type="cellIs" dxfId="930" priority="17" operator="between">
      <formula>1</formula>
      <formula>3</formula>
    </cfRule>
  </conditionalFormatting>
  <conditionalFormatting sqref="O12:O17">
    <cfRule type="cellIs" dxfId="929" priority="16" operator="between">
      <formula>1</formula>
      <formula>3</formula>
    </cfRule>
  </conditionalFormatting>
  <conditionalFormatting sqref="O21:O27">
    <cfRule type="cellIs" dxfId="928" priority="15" operator="between">
      <formula>1</formula>
      <formula>3</formula>
    </cfRule>
  </conditionalFormatting>
  <conditionalFormatting sqref="O31:O39">
    <cfRule type="cellIs" dxfId="927" priority="14" operator="between">
      <formula>1</formula>
      <formula>3</formula>
    </cfRule>
  </conditionalFormatting>
  <conditionalFormatting sqref="Q6:Q8">
    <cfRule type="cellIs" dxfId="926" priority="13" operator="between">
      <formula>1</formula>
      <formula>3</formula>
    </cfRule>
  </conditionalFormatting>
  <conditionalFormatting sqref="Q12:Q17">
    <cfRule type="cellIs" dxfId="925" priority="12" operator="between">
      <formula>1</formula>
      <formula>3</formula>
    </cfRule>
  </conditionalFormatting>
  <conditionalFormatting sqref="Q21:Q27">
    <cfRule type="cellIs" dxfId="924" priority="11" operator="between">
      <formula>1</formula>
      <formula>3</formula>
    </cfRule>
  </conditionalFormatting>
  <conditionalFormatting sqref="Q31:Q39">
    <cfRule type="cellIs" dxfId="923" priority="10" operator="between">
      <formula>1</formula>
      <formula>3</formula>
    </cfRule>
  </conditionalFormatting>
  <conditionalFormatting sqref="S6:S8 S48">
    <cfRule type="cellIs" dxfId="922" priority="8" operator="between">
      <formula>1</formula>
      <formula>3</formula>
    </cfRule>
  </conditionalFormatting>
  <conditionalFormatting sqref="S12:S17">
    <cfRule type="cellIs" dxfId="921" priority="7" operator="between">
      <formula>1</formula>
      <formula>3</formula>
    </cfRule>
  </conditionalFormatting>
  <conditionalFormatting sqref="S21:S27">
    <cfRule type="cellIs" dxfId="920" priority="6" operator="between">
      <formula>1</formula>
      <formula>3</formula>
    </cfRule>
  </conditionalFormatting>
  <conditionalFormatting sqref="S31:S39">
    <cfRule type="cellIs" dxfId="919" priority="5" operator="between">
      <formula>1</formula>
      <formula>3</formula>
    </cfRule>
  </conditionalFormatting>
  <conditionalFormatting sqref="U6:U8 U48">
    <cfRule type="cellIs" dxfId="918" priority="4" operator="between">
      <formula>1</formula>
      <formula>3</formula>
    </cfRule>
  </conditionalFormatting>
  <conditionalFormatting sqref="U12:U17">
    <cfRule type="cellIs" dxfId="917" priority="3" operator="between">
      <formula>1</formula>
      <formula>3</formula>
    </cfRule>
  </conditionalFormatting>
  <conditionalFormatting sqref="U21:U27">
    <cfRule type="cellIs" dxfId="916" priority="2" operator="between">
      <formula>1</formula>
      <formula>3</formula>
    </cfRule>
  </conditionalFormatting>
  <conditionalFormatting sqref="U31:U39">
    <cfRule type="cellIs" dxfId="915" priority="1" operator="between">
      <formula>1</formula>
      <formula>3</formula>
    </cfRule>
  </conditionalFormatting>
  <pageMargins left="0.51181102362204722" right="0.70866141732283472" top="0.55118110236220474" bottom="0.74803149606299213" header="0.31496062992125984" footer="0.31496062992125984"/>
  <pageSetup paperSize="121" scale="73" orientation="landscape" r:id="rId1"/>
  <headerFooter>
    <oddHeader>&amp;C&amp;"Arial Black"&amp;11&amp;KFF0000OFFICIAL&amp;1#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58"/>
  <sheetViews>
    <sheetView defaultGridColor="0" colorId="9"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4.73046875" customWidth="1"/>
    <col min="3" max="22" width="9.86328125" customWidth="1"/>
  </cols>
  <sheetData>
    <row r="1" spans="1:22" ht="55.5" customHeight="1" x14ac:dyDescent="0.35">
      <c r="B1" s="25" t="s">
        <v>210</v>
      </c>
      <c r="C1" s="16"/>
      <c r="D1" s="16"/>
      <c r="E1" s="16"/>
      <c r="F1" s="16"/>
      <c r="G1" s="16"/>
      <c r="H1" s="16"/>
      <c r="I1" s="16"/>
      <c r="J1" s="16"/>
      <c r="K1" s="16"/>
      <c r="L1" s="16"/>
      <c r="M1" s="16"/>
      <c r="N1" s="16"/>
      <c r="O1" s="16"/>
      <c r="P1" s="16"/>
      <c r="Q1" s="16"/>
      <c r="R1" s="16"/>
      <c r="S1" s="16"/>
      <c r="T1" s="16"/>
      <c r="U1" s="16"/>
      <c r="V1" s="16"/>
    </row>
    <row r="2" spans="1:22" ht="15" x14ac:dyDescent="0.35">
      <c r="A2" s="16"/>
      <c r="B2" s="32" t="s">
        <v>339</v>
      </c>
      <c r="C2" s="16"/>
      <c r="D2" s="16"/>
      <c r="E2" s="16"/>
      <c r="F2" s="16"/>
      <c r="G2" s="16"/>
      <c r="H2" s="16"/>
      <c r="I2" s="16"/>
      <c r="J2" s="16"/>
      <c r="K2" s="16"/>
      <c r="L2" s="16"/>
      <c r="M2" s="16"/>
      <c r="N2" s="16"/>
      <c r="O2" s="16"/>
      <c r="P2" s="16"/>
      <c r="Q2" s="16"/>
      <c r="R2" s="16"/>
      <c r="S2" s="16"/>
      <c r="T2" s="16"/>
      <c r="U2" s="16"/>
      <c r="V2" s="16"/>
    </row>
    <row r="3" spans="1:22" ht="15" x14ac:dyDescent="0.35">
      <c r="A3" s="38"/>
      <c r="B3" s="48"/>
      <c r="C3" s="230">
        <v>41455</v>
      </c>
      <c r="D3" s="230"/>
      <c r="E3" s="230">
        <v>41820</v>
      </c>
      <c r="F3" s="230"/>
      <c r="G3" s="230" t="s">
        <v>213</v>
      </c>
      <c r="H3" s="230"/>
      <c r="I3" s="230">
        <v>42551</v>
      </c>
      <c r="J3" s="230"/>
      <c r="K3" s="230">
        <v>42916</v>
      </c>
      <c r="L3" s="230"/>
      <c r="M3" s="230">
        <v>43281</v>
      </c>
      <c r="N3" s="230"/>
      <c r="O3" s="230">
        <v>43646</v>
      </c>
      <c r="P3" s="230"/>
      <c r="Q3" s="230">
        <v>44012</v>
      </c>
      <c r="R3" s="231"/>
      <c r="S3" s="230">
        <v>44377</v>
      </c>
      <c r="T3" s="231"/>
      <c r="U3" s="230">
        <v>44742</v>
      </c>
      <c r="V3" s="231"/>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5" x14ac:dyDescent="0.35">
      <c r="A5" s="15"/>
      <c r="B5" s="33" t="s">
        <v>278</v>
      </c>
      <c r="C5" s="40"/>
      <c r="D5" s="40"/>
      <c r="E5" s="40"/>
      <c r="F5" s="40"/>
      <c r="G5" s="40"/>
      <c r="H5" s="40"/>
      <c r="I5" s="40"/>
      <c r="J5" s="40"/>
      <c r="K5" s="40"/>
      <c r="L5" s="40"/>
      <c r="M5" s="40"/>
      <c r="N5" s="40"/>
      <c r="O5" s="40"/>
      <c r="P5" s="40"/>
      <c r="Q5" s="40"/>
      <c r="R5" s="40"/>
    </row>
    <row r="6" spans="1:22" ht="12.75" customHeight="1" x14ac:dyDescent="0.35">
      <c r="A6" s="15"/>
      <c r="B6" s="34" t="s">
        <v>340</v>
      </c>
      <c r="C6" s="58">
        <v>30</v>
      </c>
      <c r="D6" s="55">
        <v>0.60435132957292503</v>
      </c>
      <c r="E6" s="58">
        <v>31</v>
      </c>
      <c r="F6" s="55">
        <v>0.54319257052742242</v>
      </c>
      <c r="G6" s="58">
        <v>27</v>
      </c>
      <c r="H6" s="55">
        <v>0.46567781993790958</v>
      </c>
      <c r="I6" s="58">
        <v>20</v>
      </c>
      <c r="J6" s="55">
        <v>0.32835330815957969</v>
      </c>
      <c r="K6" s="58">
        <v>26</v>
      </c>
      <c r="L6" s="55">
        <v>0.39133052378085498</v>
      </c>
      <c r="M6" s="58">
        <v>28</v>
      </c>
      <c r="N6" s="55">
        <v>0.39425513939735291</v>
      </c>
      <c r="O6" s="58">
        <v>19</v>
      </c>
      <c r="P6" s="55">
        <v>0.25242460475621098</v>
      </c>
      <c r="Q6" s="58">
        <v>14</v>
      </c>
      <c r="R6" s="55">
        <v>0.2074996294649474</v>
      </c>
      <c r="S6" s="58">
        <v>15</v>
      </c>
      <c r="T6" s="55">
        <v>0.21936238666276689</v>
      </c>
      <c r="U6" s="58">
        <v>18</v>
      </c>
      <c r="V6" s="55">
        <v>0.28915662650602408</v>
      </c>
    </row>
    <row r="7" spans="1:22" x14ac:dyDescent="0.35">
      <c r="A7" s="6"/>
      <c r="B7" s="34" t="s">
        <v>341</v>
      </c>
      <c r="C7" s="58">
        <v>63</v>
      </c>
      <c r="D7" s="42">
        <v>1.2691377921031426</v>
      </c>
      <c r="E7" s="58">
        <v>63</v>
      </c>
      <c r="F7" s="42">
        <v>1.1039074820396007</v>
      </c>
      <c r="G7" s="58">
        <v>59</v>
      </c>
      <c r="H7" s="42">
        <v>1.0175922731976543</v>
      </c>
      <c r="I7" s="58">
        <v>62</v>
      </c>
      <c r="J7" s="42">
        <v>1.0178952552946972</v>
      </c>
      <c r="K7" s="58">
        <v>55</v>
      </c>
      <c r="L7" s="42">
        <v>0.82781456953642385</v>
      </c>
      <c r="M7" s="58">
        <v>55</v>
      </c>
      <c r="N7" s="42">
        <v>0.77442973810194315</v>
      </c>
      <c r="O7" s="58">
        <v>57</v>
      </c>
      <c r="P7" s="42">
        <v>0.75727381426863294</v>
      </c>
      <c r="Q7" s="58">
        <v>37</v>
      </c>
      <c r="R7" s="55">
        <v>0.54839187787164667</v>
      </c>
      <c r="S7" s="58">
        <v>37</v>
      </c>
      <c r="T7" s="55">
        <v>0.54109388710149164</v>
      </c>
      <c r="U7" s="58">
        <v>165</v>
      </c>
      <c r="V7" s="55">
        <v>2.6506024096385543</v>
      </c>
    </row>
    <row r="8" spans="1:22" x14ac:dyDescent="0.35">
      <c r="A8" s="6"/>
      <c r="B8" s="34" t="s">
        <v>342</v>
      </c>
      <c r="C8" s="58">
        <v>4493</v>
      </c>
      <c r="D8" s="42">
        <v>90.511684125705074</v>
      </c>
      <c r="E8" s="58">
        <v>5176</v>
      </c>
      <c r="F8" s="42">
        <v>90.69563693709479</v>
      </c>
      <c r="G8" s="58">
        <v>5096</v>
      </c>
      <c r="H8" s="42">
        <v>87.892376681614351</v>
      </c>
      <c r="I8" s="58">
        <v>5449</v>
      </c>
      <c r="J8" s="42">
        <v>89.459858808077485</v>
      </c>
      <c r="K8" s="58">
        <v>5972</v>
      </c>
      <c r="L8" s="42">
        <v>89.885611077664066</v>
      </c>
      <c r="M8" s="58">
        <v>6254</v>
      </c>
      <c r="N8" s="42">
        <v>88.059701492537314</v>
      </c>
      <c r="O8" s="58">
        <v>6368</v>
      </c>
      <c r="P8" s="42">
        <v>84.602099109871133</v>
      </c>
      <c r="Q8" s="58">
        <v>5776</v>
      </c>
      <c r="R8" s="55">
        <v>85.608418556395435</v>
      </c>
      <c r="S8" s="58">
        <v>5180</v>
      </c>
      <c r="T8" s="55">
        <v>75.753144194208829</v>
      </c>
      <c r="U8" s="58">
        <v>4412</v>
      </c>
      <c r="V8" s="55">
        <v>70.875502008032129</v>
      </c>
    </row>
    <row r="9" spans="1:22" x14ac:dyDescent="0.35">
      <c r="A9" s="16"/>
      <c r="B9" s="34" t="s">
        <v>343</v>
      </c>
      <c r="C9" s="58">
        <v>157</v>
      </c>
      <c r="D9" s="63">
        <v>3.162771958098308</v>
      </c>
      <c r="E9" s="58">
        <v>180</v>
      </c>
      <c r="F9" s="63">
        <v>3.1540213772560013</v>
      </c>
      <c r="G9" s="58">
        <v>201</v>
      </c>
      <c r="H9" s="63">
        <v>3.4667126595377717</v>
      </c>
      <c r="I9" s="58">
        <v>202</v>
      </c>
      <c r="J9" s="63">
        <v>3.3163684124117547</v>
      </c>
      <c r="K9" s="58">
        <v>214</v>
      </c>
      <c r="L9" s="63">
        <v>3.2209512341962676</v>
      </c>
      <c r="M9" s="58">
        <v>230</v>
      </c>
      <c r="N9" s="63">
        <v>3.2385243593353987</v>
      </c>
      <c r="O9" s="58">
        <v>248</v>
      </c>
      <c r="P9" s="63">
        <v>3.2948053673442272</v>
      </c>
      <c r="Q9" s="58">
        <v>221</v>
      </c>
      <c r="R9" s="55">
        <v>3.2755298651252409</v>
      </c>
      <c r="S9" s="58">
        <v>191</v>
      </c>
      <c r="T9" s="55">
        <v>2.7932143901725652</v>
      </c>
      <c r="U9" s="58">
        <v>198</v>
      </c>
      <c r="V9" s="55">
        <v>3.1807228915662651</v>
      </c>
    </row>
    <row r="10" spans="1:22" x14ac:dyDescent="0.35">
      <c r="A10" s="16"/>
      <c r="B10" s="34" t="s">
        <v>344</v>
      </c>
      <c r="C10" s="58">
        <v>17</v>
      </c>
      <c r="D10" s="42">
        <v>0.34246575342465752</v>
      </c>
      <c r="E10" s="58">
        <v>31</v>
      </c>
      <c r="F10" s="42">
        <v>0.54319257052742242</v>
      </c>
      <c r="G10" s="58">
        <v>32</v>
      </c>
      <c r="H10" s="42">
        <v>0.55191445325974475</v>
      </c>
      <c r="I10" s="58">
        <v>46</v>
      </c>
      <c r="J10" s="42">
        <v>0.75521260876703333</v>
      </c>
      <c r="K10" s="58">
        <v>55</v>
      </c>
      <c r="L10" s="42">
        <v>0.82781456953642385</v>
      </c>
      <c r="M10" s="58">
        <v>78</v>
      </c>
      <c r="N10" s="42">
        <v>1.0982821740354829</v>
      </c>
      <c r="O10" s="58">
        <v>103</v>
      </c>
      <c r="P10" s="42">
        <v>1.3684070678889331</v>
      </c>
      <c r="Q10" s="58">
        <v>77</v>
      </c>
      <c r="R10" s="55">
        <v>1.1412479620572105</v>
      </c>
      <c r="S10" s="58">
        <v>89</v>
      </c>
      <c r="T10" s="55">
        <v>1.3015501608657503</v>
      </c>
      <c r="U10" s="58">
        <v>75</v>
      </c>
      <c r="V10" s="55">
        <v>1.2048192771084338</v>
      </c>
    </row>
    <row r="11" spans="1:22" x14ac:dyDescent="0.35">
      <c r="A11" s="16"/>
      <c r="B11" s="34" t="s">
        <v>345</v>
      </c>
      <c r="C11" s="58">
        <v>64</v>
      </c>
      <c r="D11" s="42">
        <v>1.2892828364222402</v>
      </c>
      <c r="E11" s="58">
        <v>58</v>
      </c>
      <c r="F11" s="42">
        <v>1.0162957771158225</v>
      </c>
      <c r="G11" s="58">
        <v>61</v>
      </c>
      <c r="H11" s="42">
        <v>1.0520869265263884</v>
      </c>
      <c r="I11" s="58">
        <v>56</v>
      </c>
      <c r="J11" s="42">
        <v>0.9193892628468231</v>
      </c>
      <c r="K11" s="58">
        <v>72</v>
      </c>
      <c r="L11" s="42">
        <v>1.0836845273931366</v>
      </c>
      <c r="M11" s="58">
        <v>82</v>
      </c>
      <c r="N11" s="42">
        <v>1.1546043368065333</v>
      </c>
      <c r="O11" s="58">
        <v>82</v>
      </c>
      <c r="P11" s="42">
        <v>1.0894114521057527</v>
      </c>
      <c r="Q11" s="58">
        <v>73</v>
      </c>
      <c r="R11" s="55">
        <v>1.0819623536386542</v>
      </c>
      <c r="S11" s="58">
        <v>67</v>
      </c>
      <c r="T11" s="55">
        <v>0.97981866042702537</v>
      </c>
      <c r="U11" s="58">
        <v>68</v>
      </c>
      <c r="V11" s="55">
        <v>1.0923694779116466</v>
      </c>
    </row>
    <row r="12" spans="1:22" x14ac:dyDescent="0.35">
      <c r="A12" s="16"/>
      <c r="B12" s="37" t="s">
        <v>346</v>
      </c>
      <c r="C12" s="58">
        <v>4</v>
      </c>
      <c r="D12" s="42">
        <v>8.0580177276390011E-2</v>
      </c>
      <c r="E12" s="58">
        <v>6</v>
      </c>
      <c r="F12" s="42">
        <v>0.10513404590853338</v>
      </c>
      <c r="G12" s="58">
        <v>6</v>
      </c>
      <c r="H12" s="42">
        <v>0.10348395998620215</v>
      </c>
      <c r="I12" s="58">
        <v>6</v>
      </c>
      <c r="J12" s="42">
        <v>9.8505992447873919E-2</v>
      </c>
      <c r="K12" s="58">
        <v>6</v>
      </c>
      <c r="L12" s="42">
        <v>9.0307043949428054E-2</v>
      </c>
      <c r="M12" s="58">
        <v>4</v>
      </c>
      <c r="N12" s="42">
        <v>5.6322162771050406E-2</v>
      </c>
      <c r="O12" s="58" t="s">
        <v>272</v>
      </c>
      <c r="P12" s="42" t="s">
        <v>231</v>
      </c>
      <c r="Q12" s="58">
        <v>4</v>
      </c>
      <c r="R12" s="55">
        <v>5.9285608418556388E-2</v>
      </c>
      <c r="S12" s="58">
        <v>4</v>
      </c>
      <c r="T12" s="55">
        <v>5.8496636443404505E-2</v>
      </c>
      <c r="U12" s="58">
        <v>4</v>
      </c>
      <c r="V12" s="55">
        <v>6.4257028112449793E-2</v>
      </c>
    </row>
    <row r="13" spans="1:22" x14ac:dyDescent="0.35">
      <c r="A13" s="16"/>
      <c r="B13" s="34" t="s">
        <v>347</v>
      </c>
      <c r="C13" s="58">
        <v>136</v>
      </c>
      <c r="D13" s="42">
        <v>2.7397260273972601</v>
      </c>
      <c r="E13" s="58">
        <v>162</v>
      </c>
      <c r="F13" s="42">
        <v>2.8386192395304013</v>
      </c>
      <c r="G13" s="58">
        <v>316</v>
      </c>
      <c r="H13" s="42">
        <v>5.4501552259399793</v>
      </c>
      <c r="I13" s="58">
        <v>250</v>
      </c>
      <c r="J13" s="42">
        <v>4.1044163519947459</v>
      </c>
      <c r="K13" s="58">
        <v>244</v>
      </c>
      <c r="L13" s="42">
        <v>3.6724864539434074</v>
      </c>
      <c r="M13" s="58">
        <v>371</v>
      </c>
      <c r="N13" s="42">
        <v>5.2238805970149249</v>
      </c>
      <c r="O13" s="58">
        <v>647</v>
      </c>
      <c r="P13" s="42">
        <v>8.5957220672246581</v>
      </c>
      <c r="Q13" s="58">
        <v>545</v>
      </c>
      <c r="R13" s="55">
        <v>8.0776641470283082</v>
      </c>
      <c r="S13" s="58">
        <v>1255</v>
      </c>
      <c r="T13" s="55">
        <v>18.353319684118162</v>
      </c>
      <c r="U13" s="58">
        <v>1285</v>
      </c>
      <c r="V13" s="55">
        <v>20.642570281124499</v>
      </c>
    </row>
    <row r="14" spans="1:22" x14ac:dyDescent="0.35">
      <c r="A14" s="16"/>
      <c r="B14" s="51" t="s">
        <v>269</v>
      </c>
      <c r="C14" s="40">
        <v>4964</v>
      </c>
      <c r="D14" s="64">
        <v>100</v>
      </c>
      <c r="E14" s="40">
        <v>5707</v>
      </c>
      <c r="F14" s="64">
        <v>100</v>
      </c>
      <c r="G14" s="40">
        <v>5798</v>
      </c>
      <c r="H14" s="64">
        <v>100</v>
      </c>
      <c r="I14" s="40">
        <v>6091</v>
      </c>
      <c r="J14" s="64">
        <v>100</v>
      </c>
      <c r="K14" s="40">
        <v>6644</v>
      </c>
      <c r="L14" s="64">
        <v>100</v>
      </c>
      <c r="M14" s="40">
        <v>7102</v>
      </c>
      <c r="N14" s="64">
        <v>100</v>
      </c>
      <c r="O14" s="40">
        <v>7527</v>
      </c>
      <c r="P14" s="64">
        <v>100</v>
      </c>
      <c r="Q14" s="40">
        <v>6747</v>
      </c>
      <c r="R14" s="64">
        <v>100</v>
      </c>
      <c r="S14" s="71">
        <v>6838</v>
      </c>
      <c r="T14" s="70">
        <v>100</v>
      </c>
      <c r="U14" s="71">
        <v>6225</v>
      </c>
      <c r="V14" s="70">
        <v>100</v>
      </c>
    </row>
    <row r="15" spans="1:22" x14ac:dyDescent="0.35">
      <c r="A15" s="16"/>
      <c r="B15" s="34"/>
      <c r="C15" s="60"/>
      <c r="D15" s="63"/>
      <c r="E15" s="60"/>
      <c r="F15" s="63"/>
      <c r="G15" s="60"/>
      <c r="H15" s="63"/>
      <c r="I15" s="60"/>
      <c r="J15" s="63"/>
      <c r="K15" s="60"/>
      <c r="L15" s="63"/>
      <c r="M15" s="60"/>
      <c r="N15" s="63"/>
      <c r="O15" s="60"/>
      <c r="P15" s="63"/>
      <c r="Q15" s="60"/>
      <c r="R15" s="63"/>
      <c r="T15" s="55"/>
      <c r="V15" s="55"/>
    </row>
    <row r="16" spans="1:22" x14ac:dyDescent="0.35">
      <c r="A16" s="16"/>
      <c r="B16" s="34"/>
      <c r="C16" s="45"/>
      <c r="D16" s="42"/>
      <c r="E16" s="45"/>
      <c r="F16" s="42"/>
      <c r="G16" s="45"/>
      <c r="H16" s="42"/>
      <c r="I16" s="45"/>
      <c r="J16" s="42"/>
      <c r="K16" s="45"/>
      <c r="L16" s="42"/>
      <c r="M16" s="45"/>
      <c r="N16" s="42"/>
      <c r="O16" s="45"/>
      <c r="P16" s="42"/>
      <c r="Q16" s="45"/>
      <c r="R16" s="42"/>
      <c r="T16" s="55"/>
      <c r="V16" s="55"/>
    </row>
    <row r="17" spans="1:22" x14ac:dyDescent="0.35">
      <c r="A17" s="16"/>
      <c r="B17" s="33" t="s">
        <v>285</v>
      </c>
      <c r="C17" s="40"/>
      <c r="D17" s="40"/>
      <c r="E17" s="40"/>
      <c r="F17" s="40"/>
      <c r="G17" s="40"/>
      <c r="H17" s="40"/>
      <c r="I17" s="40"/>
      <c r="J17" s="40"/>
      <c r="K17" s="40"/>
      <c r="L17" s="40"/>
      <c r="M17" s="40"/>
      <c r="N17" s="40"/>
      <c r="O17" s="40"/>
      <c r="P17" s="40"/>
      <c r="Q17" s="40"/>
      <c r="R17" s="40"/>
      <c r="T17" s="55"/>
      <c r="V17" s="55"/>
    </row>
    <row r="18" spans="1:22" x14ac:dyDescent="0.35">
      <c r="A18" s="16"/>
      <c r="B18" s="34" t="s">
        <v>340</v>
      </c>
      <c r="C18" s="58">
        <v>5</v>
      </c>
      <c r="D18" s="55">
        <v>1.3297872340425532</v>
      </c>
      <c r="E18" s="58">
        <v>6</v>
      </c>
      <c r="F18" s="55">
        <v>1.4778325123152709</v>
      </c>
      <c r="G18" s="58" t="s">
        <v>272</v>
      </c>
      <c r="H18" s="42" t="s">
        <v>231</v>
      </c>
      <c r="I18" s="58">
        <v>4</v>
      </c>
      <c r="J18" s="55">
        <v>0.93457943925233633</v>
      </c>
      <c r="K18" s="58" t="s">
        <v>272</v>
      </c>
      <c r="L18" s="42" t="s">
        <v>231</v>
      </c>
      <c r="M18" s="58">
        <v>4</v>
      </c>
      <c r="N18" s="55">
        <v>0.70671378091872794</v>
      </c>
      <c r="O18" s="58" t="s">
        <v>272</v>
      </c>
      <c r="P18" s="42" t="s">
        <v>231</v>
      </c>
      <c r="Q18" s="58" t="s">
        <v>272</v>
      </c>
      <c r="R18" s="42" t="s">
        <v>231</v>
      </c>
      <c r="S18" s="58" t="s">
        <v>272</v>
      </c>
      <c r="T18" s="55" t="s">
        <v>231</v>
      </c>
      <c r="U18" s="55" t="s">
        <v>231</v>
      </c>
      <c r="V18" s="55" t="s">
        <v>231</v>
      </c>
    </row>
    <row r="19" spans="1:22" x14ac:dyDescent="0.35">
      <c r="A19" s="16"/>
      <c r="B19" s="34" t="s">
        <v>341</v>
      </c>
      <c r="C19" s="58">
        <v>5</v>
      </c>
      <c r="D19" s="42">
        <v>1.3297872340425532</v>
      </c>
      <c r="E19" s="58">
        <v>4</v>
      </c>
      <c r="F19" s="42">
        <v>0.98522167487684731</v>
      </c>
      <c r="G19" s="58">
        <v>5</v>
      </c>
      <c r="H19" s="42">
        <v>1.1876484560570071</v>
      </c>
      <c r="I19" s="58">
        <v>4</v>
      </c>
      <c r="J19" s="42">
        <v>0.93457943925233633</v>
      </c>
      <c r="K19" s="58">
        <v>23</v>
      </c>
      <c r="L19" s="42">
        <v>4.5364891518737673</v>
      </c>
      <c r="M19" s="58">
        <v>21</v>
      </c>
      <c r="N19" s="42">
        <v>3.7102473498233217</v>
      </c>
      <c r="O19" s="58">
        <v>19</v>
      </c>
      <c r="P19" s="42">
        <v>3.3043478260869561</v>
      </c>
      <c r="Q19" s="58">
        <v>14</v>
      </c>
      <c r="R19" s="55">
        <v>3.4653465346534658</v>
      </c>
      <c r="S19" s="58">
        <v>12</v>
      </c>
      <c r="T19" s="55">
        <v>2.9197080291970803</v>
      </c>
      <c r="U19" s="58">
        <v>9</v>
      </c>
      <c r="V19" s="55">
        <v>2.6239067055393588</v>
      </c>
    </row>
    <row r="20" spans="1:22" x14ac:dyDescent="0.35">
      <c r="A20" s="16"/>
      <c r="B20" s="34" t="s">
        <v>342</v>
      </c>
      <c r="C20" s="58">
        <v>307</v>
      </c>
      <c r="D20" s="42">
        <v>81.648936170212778</v>
      </c>
      <c r="E20" s="58">
        <v>326</v>
      </c>
      <c r="F20" s="42">
        <v>80.29556650246306</v>
      </c>
      <c r="G20" s="58">
        <v>314</v>
      </c>
      <c r="H20" s="42">
        <v>74.584323040380056</v>
      </c>
      <c r="I20" s="58">
        <v>293</v>
      </c>
      <c r="J20" s="42">
        <v>68.45794392523365</v>
      </c>
      <c r="K20" s="58">
        <v>348</v>
      </c>
      <c r="L20" s="42">
        <v>68.639053254437869</v>
      </c>
      <c r="M20" s="58">
        <v>424</v>
      </c>
      <c r="N20" s="42">
        <v>74.911660777385151</v>
      </c>
      <c r="O20" s="58">
        <v>413</v>
      </c>
      <c r="P20" s="42">
        <v>71.826086956521735</v>
      </c>
      <c r="Q20" s="58">
        <v>246</v>
      </c>
      <c r="R20" s="55">
        <v>60.89108910891089</v>
      </c>
      <c r="S20" s="58">
        <v>226</v>
      </c>
      <c r="T20" s="55">
        <v>54.987834549878343</v>
      </c>
      <c r="U20" s="58">
        <v>166</v>
      </c>
      <c r="V20" s="55">
        <v>48.396501457725947</v>
      </c>
    </row>
    <row r="21" spans="1:22" x14ac:dyDescent="0.35">
      <c r="A21" s="16"/>
      <c r="B21" s="34" t="s">
        <v>343</v>
      </c>
      <c r="C21" s="58">
        <v>28</v>
      </c>
      <c r="D21" s="63">
        <v>7.4468085106382977</v>
      </c>
      <c r="E21" s="58">
        <v>31</v>
      </c>
      <c r="F21" s="63">
        <v>7.6354679802955667</v>
      </c>
      <c r="G21" s="58">
        <v>32</v>
      </c>
      <c r="H21" s="63">
        <v>7.6009501187648461</v>
      </c>
      <c r="I21" s="58">
        <v>40</v>
      </c>
      <c r="J21" s="63">
        <v>9.3457943925233646</v>
      </c>
      <c r="K21" s="58">
        <v>51</v>
      </c>
      <c r="L21" s="63">
        <v>10.059171597633137</v>
      </c>
      <c r="M21" s="58">
        <v>45</v>
      </c>
      <c r="N21" s="63">
        <v>7.9505300353356887</v>
      </c>
      <c r="O21" s="58">
        <v>39</v>
      </c>
      <c r="P21" s="63">
        <v>6.7826086956521747</v>
      </c>
      <c r="Q21" s="58">
        <v>29</v>
      </c>
      <c r="R21" s="55">
        <v>7.1782178217821775</v>
      </c>
      <c r="S21" s="58">
        <v>22</v>
      </c>
      <c r="T21" s="55">
        <v>5.3527980535279802</v>
      </c>
      <c r="U21" s="58">
        <v>14</v>
      </c>
      <c r="V21" s="55">
        <v>4.0816326530612246</v>
      </c>
    </row>
    <row r="22" spans="1:22" x14ac:dyDescent="0.35">
      <c r="A22" s="16"/>
      <c r="B22" s="34" t="s">
        <v>344</v>
      </c>
      <c r="C22" s="58">
        <v>0</v>
      </c>
      <c r="D22" s="42">
        <v>0</v>
      </c>
      <c r="E22" s="58"/>
      <c r="F22" s="42">
        <v>0</v>
      </c>
      <c r="G22" s="58" t="s">
        <v>272</v>
      </c>
      <c r="H22" s="42" t="s">
        <v>231</v>
      </c>
      <c r="I22" s="58" t="s">
        <v>272</v>
      </c>
      <c r="J22" s="42" t="s">
        <v>231</v>
      </c>
      <c r="K22" s="58">
        <v>4</v>
      </c>
      <c r="L22" s="42">
        <v>0.78895463510848129</v>
      </c>
      <c r="M22" s="58">
        <v>5</v>
      </c>
      <c r="N22" s="42">
        <v>0.88339222614840995</v>
      </c>
      <c r="O22" s="58">
        <v>4</v>
      </c>
      <c r="P22" s="42">
        <v>0.69565217391304346</v>
      </c>
      <c r="Q22" s="58">
        <v>4</v>
      </c>
      <c r="R22" s="55">
        <v>0.99009900990099009</v>
      </c>
      <c r="S22" s="58" t="s">
        <v>272</v>
      </c>
      <c r="T22" s="55" t="s">
        <v>231</v>
      </c>
      <c r="U22" s="58" t="s">
        <v>272</v>
      </c>
      <c r="V22" s="55" t="s">
        <v>231</v>
      </c>
    </row>
    <row r="23" spans="1:22" x14ac:dyDescent="0.35">
      <c r="A23" s="16"/>
      <c r="B23" s="34" t="s">
        <v>345</v>
      </c>
      <c r="C23" s="58">
        <v>19</v>
      </c>
      <c r="D23" s="42">
        <v>5.0531914893617014</v>
      </c>
      <c r="E23" s="58">
        <v>13</v>
      </c>
      <c r="F23" s="42">
        <v>3.201970443349754</v>
      </c>
      <c r="G23" s="58">
        <v>13</v>
      </c>
      <c r="H23" s="42">
        <v>3.0878859857482186</v>
      </c>
      <c r="I23" s="58">
        <v>12</v>
      </c>
      <c r="J23" s="42">
        <v>2.8037383177570092</v>
      </c>
      <c r="K23" s="58">
        <v>18</v>
      </c>
      <c r="L23" s="42">
        <v>3.5502958579881656</v>
      </c>
      <c r="M23" s="58">
        <v>19</v>
      </c>
      <c r="N23" s="42">
        <v>3.3568904593639579</v>
      </c>
      <c r="O23" s="58">
        <v>17</v>
      </c>
      <c r="P23" s="42">
        <v>2.9565217391304346</v>
      </c>
      <c r="Q23" s="58">
        <v>10</v>
      </c>
      <c r="R23" s="55">
        <v>2.4752475247524752</v>
      </c>
      <c r="S23" s="58">
        <v>7</v>
      </c>
      <c r="T23" s="55">
        <v>1.7031630170316301</v>
      </c>
      <c r="U23" s="58">
        <v>8</v>
      </c>
      <c r="V23" s="55">
        <v>2.3323615160349855</v>
      </c>
    </row>
    <row r="24" spans="1:22" x14ac:dyDescent="0.35">
      <c r="A24" s="16"/>
      <c r="B24" s="37" t="s">
        <v>346</v>
      </c>
      <c r="C24" s="58">
        <v>0</v>
      </c>
      <c r="D24" s="42">
        <v>0</v>
      </c>
      <c r="E24" s="58" t="s">
        <v>272</v>
      </c>
      <c r="F24" s="42" t="s">
        <v>231</v>
      </c>
      <c r="G24" s="58">
        <v>0</v>
      </c>
      <c r="H24" s="42">
        <v>0</v>
      </c>
      <c r="I24" s="58" t="s">
        <v>272</v>
      </c>
      <c r="J24" s="42" t="s">
        <v>231</v>
      </c>
      <c r="K24" s="58" t="s">
        <v>272</v>
      </c>
      <c r="L24" s="42" t="s">
        <v>231</v>
      </c>
      <c r="M24" s="58" t="s">
        <v>272</v>
      </c>
      <c r="N24" s="42" t="s">
        <v>231</v>
      </c>
      <c r="O24" s="58">
        <v>0</v>
      </c>
      <c r="P24" s="42">
        <v>0</v>
      </c>
      <c r="Q24" s="58">
        <v>0</v>
      </c>
      <c r="R24" s="55">
        <v>0</v>
      </c>
      <c r="S24" s="58" t="s">
        <v>272</v>
      </c>
      <c r="T24" s="55" t="s">
        <v>231</v>
      </c>
      <c r="U24" s="55" t="s">
        <v>231</v>
      </c>
      <c r="V24" s="55" t="s">
        <v>231</v>
      </c>
    </row>
    <row r="25" spans="1:22" x14ac:dyDescent="0.35">
      <c r="A25" s="16"/>
      <c r="B25" s="34" t="s">
        <v>347</v>
      </c>
      <c r="C25" s="58">
        <v>12</v>
      </c>
      <c r="D25" s="42">
        <v>3.1914893617021276</v>
      </c>
      <c r="E25" s="58">
        <v>25</v>
      </c>
      <c r="F25" s="42">
        <v>6.1576354679802954</v>
      </c>
      <c r="G25" s="58">
        <v>53</v>
      </c>
      <c r="H25" s="42">
        <v>12.589073634204276</v>
      </c>
      <c r="I25" s="58">
        <v>71</v>
      </c>
      <c r="J25" s="42">
        <v>16.588785046728972</v>
      </c>
      <c r="K25" s="58">
        <v>60</v>
      </c>
      <c r="L25" s="42">
        <v>11.834319526627219</v>
      </c>
      <c r="M25" s="58">
        <v>47</v>
      </c>
      <c r="N25" s="42">
        <v>8.3038869257950516</v>
      </c>
      <c r="O25" s="58">
        <v>80</v>
      </c>
      <c r="P25" s="42">
        <v>13.913043478260869</v>
      </c>
      <c r="Q25" s="58">
        <v>100</v>
      </c>
      <c r="R25" s="55">
        <v>24.752475247524753</v>
      </c>
      <c r="S25" s="58">
        <v>142</v>
      </c>
      <c r="T25" s="55">
        <v>34.549878345498783</v>
      </c>
      <c r="U25" s="58">
        <v>145</v>
      </c>
      <c r="V25" s="55">
        <v>42.274052478134109</v>
      </c>
    </row>
    <row r="26" spans="1:22" x14ac:dyDescent="0.35">
      <c r="A26" s="16"/>
      <c r="B26" s="51" t="s">
        <v>269</v>
      </c>
      <c r="C26" s="40">
        <v>376</v>
      </c>
      <c r="D26" s="64">
        <v>100</v>
      </c>
      <c r="E26" s="40">
        <v>406</v>
      </c>
      <c r="F26" s="64">
        <v>100</v>
      </c>
      <c r="G26" s="40">
        <v>421</v>
      </c>
      <c r="H26" s="64">
        <v>100</v>
      </c>
      <c r="I26" s="40">
        <v>428</v>
      </c>
      <c r="J26" s="64">
        <v>100</v>
      </c>
      <c r="K26" s="40">
        <v>507</v>
      </c>
      <c r="L26" s="64">
        <v>100</v>
      </c>
      <c r="M26" s="40">
        <v>566</v>
      </c>
      <c r="N26" s="64">
        <v>100</v>
      </c>
      <c r="O26" s="40">
        <v>575</v>
      </c>
      <c r="P26" s="64">
        <v>100</v>
      </c>
      <c r="Q26" s="40">
        <v>404</v>
      </c>
      <c r="R26" s="64">
        <v>100.00000000000001</v>
      </c>
      <c r="S26" s="71">
        <v>411</v>
      </c>
      <c r="T26" s="70">
        <v>100</v>
      </c>
      <c r="U26" s="71">
        <v>343</v>
      </c>
      <c r="V26" s="70">
        <v>100</v>
      </c>
    </row>
    <row r="27" spans="1:22" x14ac:dyDescent="0.35">
      <c r="A27" s="16"/>
      <c r="B27" s="34"/>
      <c r="C27" s="60"/>
      <c r="D27" s="63"/>
      <c r="E27" s="60"/>
      <c r="F27" s="63"/>
      <c r="G27" s="60"/>
      <c r="H27" s="63"/>
      <c r="I27" s="60"/>
      <c r="J27" s="63"/>
      <c r="K27" s="60"/>
      <c r="L27" s="63"/>
      <c r="M27" s="60"/>
      <c r="N27" s="63"/>
      <c r="O27" s="60"/>
      <c r="P27" s="63"/>
      <c r="Q27" s="60"/>
      <c r="R27" s="63"/>
      <c r="T27" s="55"/>
      <c r="V27" s="55"/>
    </row>
    <row r="28" spans="1:22" x14ac:dyDescent="0.35">
      <c r="A28" s="16"/>
      <c r="B28" s="34"/>
      <c r="C28" s="45"/>
      <c r="D28" s="42"/>
      <c r="E28" s="45"/>
      <c r="F28" s="42"/>
      <c r="G28" s="45"/>
      <c r="H28" s="42"/>
      <c r="I28" s="45"/>
      <c r="J28" s="42"/>
      <c r="K28" s="45"/>
      <c r="L28" s="42"/>
      <c r="M28" s="45"/>
      <c r="N28" s="42"/>
      <c r="O28" s="45"/>
      <c r="P28" s="42"/>
      <c r="Q28" s="45"/>
      <c r="R28" s="42"/>
      <c r="T28" s="55"/>
      <c r="V28" s="55"/>
    </row>
    <row r="29" spans="1:22" x14ac:dyDescent="0.35">
      <c r="A29" s="16"/>
      <c r="B29" s="33" t="s">
        <v>269</v>
      </c>
      <c r="C29" s="45"/>
      <c r="D29" s="45"/>
      <c r="E29" s="45"/>
      <c r="F29" s="45"/>
      <c r="G29" s="45"/>
      <c r="H29" s="45"/>
      <c r="I29" s="45"/>
      <c r="J29" s="45"/>
      <c r="K29" s="45"/>
      <c r="L29" s="45"/>
      <c r="M29" s="45"/>
      <c r="N29" s="45"/>
      <c r="O29" s="45"/>
      <c r="P29" s="45"/>
      <c r="Q29" s="45"/>
      <c r="R29" s="45"/>
      <c r="T29" s="55"/>
      <c r="V29" s="55"/>
    </row>
    <row r="30" spans="1:22" x14ac:dyDescent="0.35">
      <c r="A30" s="16"/>
      <c r="B30" s="34" t="s">
        <v>340</v>
      </c>
      <c r="C30" s="58">
        <v>35</v>
      </c>
      <c r="D30" s="55">
        <v>0.65543071161048694</v>
      </c>
      <c r="E30" s="58">
        <v>37</v>
      </c>
      <c r="F30" s="55">
        <v>0.60526746278423038</v>
      </c>
      <c r="G30" s="58">
        <v>30</v>
      </c>
      <c r="H30" s="55">
        <v>0.482392667631452</v>
      </c>
      <c r="I30" s="58">
        <v>24</v>
      </c>
      <c r="J30" s="55">
        <v>0.36815462494247586</v>
      </c>
      <c r="K30" s="58">
        <v>28</v>
      </c>
      <c r="L30" s="55">
        <v>0.39155362886309608</v>
      </c>
      <c r="M30" s="58">
        <v>32</v>
      </c>
      <c r="N30" s="55">
        <v>0.4173187271778821</v>
      </c>
      <c r="O30" s="58">
        <v>22</v>
      </c>
      <c r="P30" s="55">
        <v>0.27153789187854854</v>
      </c>
      <c r="Q30" s="58">
        <v>15</v>
      </c>
      <c r="R30" s="55">
        <v>0.20976087260523002</v>
      </c>
      <c r="S30" s="58">
        <v>15</v>
      </c>
      <c r="T30" s="55">
        <v>0.20692509311629187</v>
      </c>
      <c r="U30" s="58">
        <v>18</v>
      </c>
      <c r="V30" s="55">
        <v>0.27405602923264311</v>
      </c>
    </row>
    <row r="31" spans="1:22" x14ac:dyDescent="0.35">
      <c r="A31" s="16"/>
      <c r="B31" s="34" t="s">
        <v>341</v>
      </c>
      <c r="C31" s="58">
        <v>68</v>
      </c>
      <c r="D31" s="42">
        <v>1.2734082397003745</v>
      </c>
      <c r="E31" s="58">
        <v>67</v>
      </c>
      <c r="F31" s="42">
        <v>1.0960248650417144</v>
      </c>
      <c r="G31" s="58">
        <v>64</v>
      </c>
      <c r="H31" s="42">
        <v>1.0291043576137642</v>
      </c>
      <c r="I31" s="58">
        <v>66</v>
      </c>
      <c r="J31" s="42">
        <v>1.0124252185918086</v>
      </c>
      <c r="K31" s="58">
        <v>78</v>
      </c>
      <c r="L31" s="42">
        <v>1.0907565375471961</v>
      </c>
      <c r="M31" s="58">
        <v>76</v>
      </c>
      <c r="N31" s="42">
        <v>0.99113197704747003</v>
      </c>
      <c r="O31" s="58">
        <v>76</v>
      </c>
      <c r="P31" s="42">
        <v>0.9380399901258949</v>
      </c>
      <c r="Q31" s="58">
        <v>51</v>
      </c>
      <c r="R31" s="55">
        <v>0.71318696685778216</v>
      </c>
      <c r="S31" s="58">
        <v>49</v>
      </c>
      <c r="T31" s="55">
        <v>0.67595530417988692</v>
      </c>
      <c r="U31" s="58">
        <v>174</v>
      </c>
      <c r="V31" s="55">
        <v>2.649208282582217</v>
      </c>
    </row>
    <row r="32" spans="1:22" x14ac:dyDescent="0.35">
      <c r="A32" s="16"/>
      <c r="B32" s="34" t="s">
        <v>342</v>
      </c>
      <c r="C32" s="58">
        <v>4800</v>
      </c>
      <c r="D32" s="42">
        <v>89.887640449438194</v>
      </c>
      <c r="E32" s="58">
        <v>5502</v>
      </c>
      <c r="F32" s="42">
        <v>90.004907574022582</v>
      </c>
      <c r="G32" s="58">
        <v>5410</v>
      </c>
      <c r="H32" s="42">
        <v>86.991477729538516</v>
      </c>
      <c r="I32" s="58">
        <v>5742</v>
      </c>
      <c r="J32" s="42">
        <v>88.080994017487342</v>
      </c>
      <c r="K32" s="58">
        <v>6320</v>
      </c>
      <c r="L32" s="42">
        <v>88.379247657670263</v>
      </c>
      <c r="M32" s="58">
        <v>6678</v>
      </c>
      <c r="N32" s="42">
        <v>87.089201877934272</v>
      </c>
      <c r="O32" s="58">
        <v>6781</v>
      </c>
      <c r="P32" s="42">
        <v>83.695383855838074</v>
      </c>
      <c r="Q32" s="58">
        <v>6022</v>
      </c>
      <c r="R32" s="55">
        <v>84.211998321913015</v>
      </c>
      <c r="S32" s="58">
        <v>5406</v>
      </c>
      <c r="T32" s="55">
        <v>74.575803559111591</v>
      </c>
      <c r="U32" s="58">
        <v>4578</v>
      </c>
      <c r="V32" s="55">
        <v>69.70158343483557</v>
      </c>
    </row>
    <row r="33" spans="1:22" x14ac:dyDescent="0.35">
      <c r="A33" s="16"/>
      <c r="B33" s="34" t="s">
        <v>343</v>
      </c>
      <c r="C33" s="58">
        <v>185</v>
      </c>
      <c r="D33" s="63">
        <v>3.464419475655431</v>
      </c>
      <c r="E33" s="58">
        <v>211</v>
      </c>
      <c r="F33" s="63">
        <v>3.4516603958776377</v>
      </c>
      <c r="G33" s="58">
        <v>233</v>
      </c>
      <c r="H33" s="63">
        <v>3.7465830519376104</v>
      </c>
      <c r="I33" s="58">
        <v>242</v>
      </c>
      <c r="J33" s="63">
        <v>3.7122258015032981</v>
      </c>
      <c r="K33" s="58">
        <v>265</v>
      </c>
      <c r="L33" s="63">
        <v>3.7057754160257304</v>
      </c>
      <c r="M33" s="58">
        <v>275</v>
      </c>
      <c r="N33" s="63">
        <v>3.5863328116849247</v>
      </c>
      <c r="O33" s="58">
        <v>287</v>
      </c>
      <c r="P33" s="63">
        <v>3.5423352258701559</v>
      </c>
      <c r="Q33" s="58">
        <v>250</v>
      </c>
      <c r="R33" s="55">
        <v>3.4960145434205003</v>
      </c>
      <c r="S33" s="58">
        <v>213</v>
      </c>
      <c r="T33" s="55">
        <v>2.9383363222513452</v>
      </c>
      <c r="U33" s="58">
        <v>212</v>
      </c>
      <c r="V33" s="55">
        <v>3.2277710109622411</v>
      </c>
    </row>
    <row r="34" spans="1:22" x14ac:dyDescent="0.35">
      <c r="A34" s="16"/>
      <c r="B34" s="34" t="s">
        <v>344</v>
      </c>
      <c r="C34" s="58">
        <v>17</v>
      </c>
      <c r="D34" s="42">
        <v>0.31835205992509363</v>
      </c>
      <c r="E34" s="58">
        <v>31</v>
      </c>
      <c r="F34" s="42">
        <v>0.50711598233273358</v>
      </c>
      <c r="G34" s="58">
        <v>33</v>
      </c>
      <c r="H34" s="42">
        <v>0.53063193439459722</v>
      </c>
      <c r="I34" s="58">
        <v>47</v>
      </c>
      <c r="J34" s="42">
        <v>0.72096947384568177</v>
      </c>
      <c r="K34" s="58">
        <v>59</v>
      </c>
      <c r="L34" s="42">
        <v>0.82505943224723821</v>
      </c>
      <c r="M34" s="58">
        <v>83</v>
      </c>
      <c r="N34" s="42">
        <v>1.0824204486176316</v>
      </c>
      <c r="O34" s="58">
        <v>107</v>
      </c>
      <c r="P34" s="42">
        <v>1.3206615650456677</v>
      </c>
      <c r="Q34" s="58">
        <v>81</v>
      </c>
      <c r="R34" s="55">
        <v>1.1327087120682422</v>
      </c>
      <c r="S34" s="58">
        <v>91</v>
      </c>
      <c r="T34" s="55">
        <v>1.2553455649055043</v>
      </c>
      <c r="U34" s="58">
        <v>76</v>
      </c>
      <c r="V34" s="55">
        <v>1.1571254567600486</v>
      </c>
    </row>
    <row r="35" spans="1:22" x14ac:dyDescent="0.35">
      <c r="A35" s="16"/>
      <c r="B35" s="34" t="s">
        <v>345</v>
      </c>
      <c r="C35" s="58">
        <v>83</v>
      </c>
      <c r="D35" s="42">
        <v>1.5543071161048689</v>
      </c>
      <c r="E35" s="58">
        <v>71</v>
      </c>
      <c r="F35" s="42">
        <v>1.1614591853427123</v>
      </c>
      <c r="G35" s="58">
        <v>74</v>
      </c>
      <c r="H35" s="42">
        <v>1.189901913490915</v>
      </c>
      <c r="I35" s="58">
        <v>68</v>
      </c>
      <c r="J35" s="42">
        <v>1.0431047706703482</v>
      </c>
      <c r="K35" s="58">
        <v>90</v>
      </c>
      <c r="L35" s="42">
        <v>1.2585652356313803</v>
      </c>
      <c r="M35" s="58">
        <v>101</v>
      </c>
      <c r="N35" s="42">
        <v>1.3171622326551904</v>
      </c>
      <c r="O35" s="58">
        <v>99</v>
      </c>
      <c r="P35" s="42">
        <v>1.2219205134534683</v>
      </c>
      <c r="Q35" s="58">
        <v>83</v>
      </c>
      <c r="R35" s="55">
        <v>1.1606768284156062</v>
      </c>
      <c r="S35" s="58">
        <v>74</v>
      </c>
      <c r="T35" s="55">
        <v>1.0208304593737068</v>
      </c>
      <c r="U35" s="58">
        <v>76</v>
      </c>
      <c r="V35" s="55">
        <v>1.1571254567600486</v>
      </c>
    </row>
    <row r="36" spans="1:22" x14ac:dyDescent="0.35">
      <c r="A36" s="16"/>
      <c r="B36" s="37" t="s">
        <v>346</v>
      </c>
      <c r="C36" s="58">
        <v>4</v>
      </c>
      <c r="D36" s="42">
        <v>7.4906367041198504E-2</v>
      </c>
      <c r="E36" s="58">
        <v>7</v>
      </c>
      <c r="F36" s="42">
        <v>0.11451006052674627</v>
      </c>
      <c r="G36" s="58">
        <v>6</v>
      </c>
      <c r="H36" s="42">
        <v>9.6478533526290405E-2</v>
      </c>
      <c r="I36" s="58">
        <v>9</v>
      </c>
      <c r="J36" s="42">
        <v>0.13805798435342845</v>
      </c>
      <c r="K36" s="58">
        <v>7</v>
      </c>
      <c r="L36" s="42">
        <v>9.788840721577402E-2</v>
      </c>
      <c r="M36" s="58">
        <v>5</v>
      </c>
      <c r="N36" s="42">
        <v>6.5206051121544081E-2</v>
      </c>
      <c r="O36" s="58" t="s">
        <v>272</v>
      </c>
      <c r="P36" s="42" t="s">
        <v>231</v>
      </c>
      <c r="Q36" s="58">
        <v>4</v>
      </c>
      <c r="R36" s="55">
        <v>5.5936232694728014E-2</v>
      </c>
      <c r="S36" s="58">
        <v>4</v>
      </c>
      <c r="T36" s="55">
        <v>5.5180024831011171E-2</v>
      </c>
      <c r="U36" s="58">
        <v>4</v>
      </c>
      <c r="V36" s="55">
        <v>6.0901339829476243E-2</v>
      </c>
    </row>
    <row r="37" spans="1:22" x14ac:dyDescent="0.35">
      <c r="A37" s="16"/>
      <c r="B37" s="34" t="s">
        <v>347</v>
      </c>
      <c r="C37" s="58">
        <v>148</v>
      </c>
      <c r="D37" s="42">
        <v>2.7715355805243447</v>
      </c>
      <c r="E37" s="58">
        <v>187</v>
      </c>
      <c r="F37" s="42">
        <v>3.0590544740716505</v>
      </c>
      <c r="G37" s="58">
        <v>369</v>
      </c>
      <c r="H37" s="42">
        <v>5.9334298118668594</v>
      </c>
      <c r="I37" s="58">
        <v>321</v>
      </c>
      <c r="J37" s="42">
        <v>4.9240681086056144</v>
      </c>
      <c r="K37" s="58">
        <v>304</v>
      </c>
      <c r="L37" s="42">
        <v>4.2511536847993288</v>
      </c>
      <c r="M37" s="58">
        <v>418</v>
      </c>
      <c r="N37" s="42">
        <v>5.4512258737610848</v>
      </c>
      <c r="O37" s="58">
        <v>727</v>
      </c>
      <c r="P37" s="42">
        <v>8.9730930634411266</v>
      </c>
      <c r="Q37" s="58">
        <v>645</v>
      </c>
      <c r="R37" s="55">
        <v>9.0197175220248926</v>
      </c>
      <c r="S37" s="58">
        <v>1397</v>
      </c>
      <c r="T37" s="55">
        <v>19.271623672230653</v>
      </c>
      <c r="U37" s="58">
        <v>1430</v>
      </c>
      <c r="V37" s="55">
        <v>21.77222898903776</v>
      </c>
    </row>
    <row r="38" spans="1:22" x14ac:dyDescent="0.35">
      <c r="A38" s="16"/>
      <c r="B38" s="51" t="s">
        <v>269</v>
      </c>
      <c r="C38" s="40">
        <v>5340</v>
      </c>
      <c r="D38" s="64">
        <v>100</v>
      </c>
      <c r="E38" s="40">
        <v>6113</v>
      </c>
      <c r="F38" s="64">
        <v>100</v>
      </c>
      <c r="G38" s="40">
        <v>6219</v>
      </c>
      <c r="H38" s="64">
        <v>100</v>
      </c>
      <c r="I38" s="40">
        <v>6519</v>
      </c>
      <c r="J38" s="64">
        <v>100</v>
      </c>
      <c r="K38" s="40">
        <v>7151</v>
      </c>
      <c r="L38" s="64">
        <v>100</v>
      </c>
      <c r="M38" s="40">
        <v>7668</v>
      </c>
      <c r="N38" s="64">
        <v>100</v>
      </c>
      <c r="O38" s="40">
        <v>8102</v>
      </c>
      <c r="P38" s="64">
        <v>100</v>
      </c>
      <c r="Q38" s="40">
        <v>7151</v>
      </c>
      <c r="R38" s="64">
        <v>99.999999999999986</v>
      </c>
      <c r="S38" s="71">
        <v>7249</v>
      </c>
      <c r="T38" s="70">
        <v>100</v>
      </c>
      <c r="U38" s="71">
        <v>6568</v>
      </c>
      <c r="V38" s="70">
        <v>100</v>
      </c>
    </row>
    <row r="39" spans="1:22" x14ac:dyDescent="0.35">
      <c r="A39" s="16"/>
      <c r="B39" s="34"/>
      <c r="C39" s="60"/>
      <c r="D39" s="63"/>
      <c r="E39" s="60"/>
      <c r="F39" s="63"/>
      <c r="G39" s="60"/>
      <c r="H39" s="63"/>
      <c r="I39" s="60"/>
      <c r="J39" s="63"/>
      <c r="K39" s="60"/>
      <c r="L39" s="63"/>
      <c r="M39" s="60"/>
      <c r="N39" s="63"/>
      <c r="O39" s="60"/>
      <c r="P39" s="63"/>
    </row>
    <row r="40" spans="1:22" x14ac:dyDescent="0.35">
      <c r="A40" s="16"/>
      <c r="B40" s="34" t="s">
        <v>237</v>
      </c>
      <c r="C40" s="45"/>
      <c r="D40" s="42"/>
      <c r="E40" s="45"/>
      <c r="F40" s="42"/>
      <c r="G40" s="45"/>
      <c r="H40" s="42"/>
      <c r="I40" s="45"/>
      <c r="J40" s="42"/>
      <c r="K40" s="45"/>
      <c r="L40" s="42"/>
      <c r="M40" s="45"/>
      <c r="N40" s="42"/>
      <c r="O40" s="45"/>
      <c r="P40" s="42"/>
    </row>
    <row r="41" spans="1:22" x14ac:dyDescent="0.35">
      <c r="A41" s="16"/>
      <c r="B41" s="34"/>
      <c r="C41" s="45"/>
      <c r="D41" s="42"/>
      <c r="E41" s="45"/>
      <c r="F41" s="42"/>
      <c r="G41" s="45"/>
      <c r="H41" s="42"/>
      <c r="I41" s="45"/>
      <c r="J41" s="42"/>
      <c r="K41" s="45"/>
      <c r="L41" s="42"/>
      <c r="M41" s="45"/>
      <c r="N41" s="42"/>
      <c r="O41" s="45"/>
      <c r="P41" s="42"/>
    </row>
    <row r="42" spans="1:22" x14ac:dyDescent="0.35">
      <c r="A42" s="16"/>
      <c r="B42" s="34"/>
      <c r="C42" s="58"/>
      <c r="D42" s="42"/>
      <c r="E42" s="58"/>
      <c r="F42" s="42"/>
      <c r="G42" s="58"/>
      <c r="H42" s="42"/>
      <c r="I42" s="58"/>
      <c r="J42" s="42"/>
      <c r="K42" s="58"/>
      <c r="L42" s="42"/>
      <c r="M42" s="58"/>
      <c r="N42" s="42"/>
      <c r="O42" s="58"/>
      <c r="P42" s="42"/>
    </row>
    <row r="43" spans="1:22" x14ac:dyDescent="0.35">
      <c r="A43" s="16"/>
      <c r="B43" s="34"/>
      <c r="C43" s="45"/>
      <c r="D43" s="42"/>
      <c r="E43" s="45"/>
      <c r="F43" s="42"/>
      <c r="G43" s="45"/>
      <c r="H43" s="42"/>
      <c r="I43" s="45"/>
      <c r="J43" s="42"/>
      <c r="K43" s="45"/>
      <c r="L43" s="42"/>
      <c r="M43" s="45"/>
      <c r="N43" s="42"/>
      <c r="O43" s="45"/>
      <c r="P43" s="42"/>
    </row>
    <row r="44" spans="1:22" x14ac:dyDescent="0.35">
      <c r="A44" s="16"/>
      <c r="B44" s="34"/>
      <c r="C44" s="60"/>
      <c r="D44" s="63"/>
      <c r="E44" s="60"/>
      <c r="F44" s="63"/>
      <c r="G44" s="60"/>
      <c r="H44" s="63"/>
      <c r="I44" s="60"/>
      <c r="J44" s="63"/>
      <c r="K44" s="60"/>
      <c r="L44" s="63"/>
      <c r="M44" s="60"/>
      <c r="N44" s="63"/>
      <c r="O44" s="60"/>
      <c r="P44" s="63"/>
    </row>
    <row r="45" spans="1:22" x14ac:dyDescent="0.35">
      <c r="A45" s="16"/>
      <c r="B45" s="34"/>
      <c r="C45" s="45"/>
      <c r="D45" s="42"/>
      <c r="E45" s="45"/>
      <c r="F45" s="42"/>
      <c r="G45" s="45"/>
      <c r="H45" s="42"/>
      <c r="I45" s="45"/>
      <c r="J45" s="42"/>
      <c r="K45" s="45"/>
      <c r="L45" s="42"/>
      <c r="M45" s="45"/>
      <c r="N45" s="42"/>
      <c r="O45" s="45"/>
      <c r="P45" s="42"/>
    </row>
    <row r="46" spans="1:22" x14ac:dyDescent="0.35">
      <c r="A46" s="16"/>
      <c r="B46" s="34"/>
      <c r="C46" s="45"/>
      <c r="D46" s="42"/>
      <c r="E46" s="45"/>
      <c r="F46" s="42"/>
      <c r="G46" s="45"/>
      <c r="H46" s="42"/>
      <c r="I46" s="45"/>
      <c r="J46" s="42"/>
      <c r="K46" s="45"/>
      <c r="L46" s="42"/>
      <c r="M46" s="45"/>
      <c r="N46" s="42"/>
      <c r="O46" s="45"/>
      <c r="P46" s="42"/>
    </row>
    <row r="47" spans="1:22" x14ac:dyDescent="0.35">
      <c r="A47" s="16"/>
      <c r="B47" s="34"/>
      <c r="C47" s="58"/>
      <c r="D47" s="55"/>
      <c r="E47" s="58"/>
      <c r="F47" s="55"/>
      <c r="G47" s="58"/>
      <c r="H47" s="55"/>
      <c r="I47" s="58"/>
      <c r="J47" s="55"/>
      <c r="K47" s="58"/>
      <c r="L47" s="55"/>
      <c r="M47" s="58"/>
      <c r="N47" s="55"/>
      <c r="O47" s="58"/>
      <c r="P47" s="55"/>
    </row>
    <row r="48" spans="1:22" x14ac:dyDescent="0.35">
      <c r="A48" s="16"/>
      <c r="B48" s="37"/>
      <c r="C48" s="45"/>
      <c r="D48" s="42"/>
      <c r="E48" s="45"/>
      <c r="F48" s="42"/>
      <c r="G48" s="45"/>
      <c r="H48" s="42"/>
      <c r="I48" s="45"/>
      <c r="J48" s="42"/>
      <c r="K48" s="45"/>
      <c r="L48" s="42"/>
      <c r="M48" s="45"/>
      <c r="N48" s="42"/>
      <c r="O48" s="45"/>
      <c r="P48" s="42"/>
    </row>
    <row r="49" spans="1:16" x14ac:dyDescent="0.35">
      <c r="A49" s="16"/>
      <c r="B49" s="34"/>
      <c r="C49" s="58"/>
      <c r="D49" s="42"/>
      <c r="E49" s="58"/>
      <c r="F49" s="42"/>
      <c r="G49" s="58"/>
      <c r="H49" s="42"/>
      <c r="I49" s="58"/>
      <c r="J49" s="42"/>
      <c r="K49" s="58"/>
      <c r="L49" s="42"/>
      <c r="M49" s="58"/>
      <c r="N49" s="42"/>
      <c r="O49" s="58"/>
      <c r="P49" s="42"/>
    </row>
    <row r="50" spans="1:16" x14ac:dyDescent="0.35">
      <c r="A50" s="16"/>
      <c r="B50" s="34"/>
      <c r="C50" s="45"/>
      <c r="D50" s="42"/>
      <c r="E50" s="45"/>
      <c r="F50" s="42"/>
      <c r="G50" s="45"/>
      <c r="H50" s="42"/>
      <c r="I50" s="45"/>
      <c r="J50" s="42"/>
      <c r="K50" s="45"/>
      <c r="L50" s="42"/>
      <c r="M50" s="45"/>
      <c r="N50" s="42"/>
      <c r="O50" s="45"/>
      <c r="P50" s="42"/>
    </row>
    <row r="51" spans="1:16" x14ac:dyDescent="0.35">
      <c r="A51" s="16"/>
      <c r="B51" s="34"/>
      <c r="C51" s="60"/>
      <c r="D51" s="63"/>
      <c r="E51" s="60"/>
      <c r="F51" s="63"/>
      <c r="G51" s="60"/>
      <c r="H51" s="63"/>
      <c r="I51" s="60"/>
      <c r="J51" s="63"/>
      <c r="K51" s="60"/>
      <c r="L51" s="63"/>
      <c r="M51" s="60"/>
      <c r="N51" s="63"/>
      <c r="O51" s="60"/>
      <c r="P51" s="63"/>
    </row>
    <row r="52" spans="1:16" x14ac:dyDescent="0.35">
      <c r="A52" s="16"/>
      <c r="B52" s="34"/>
      <c r="C52" s="45"/>
      <c r="D52" s="42"/>
      <c r="E52" s="45"/>
      <c r="F52" s="42"/>
      <c r="G52" s="45"/>
      <c r="H52" s="42"/>
      <c r="I52" s="45"/>
      <c r="J52" s="42"/>
      <c r="K52" s="45"/>
      <c r="L52" s="42"/>
      <c r="M52" s="45"/>
      <c r="N52" s="42"/>
      <c r="O52" s="45"/>
      <c r="P52" s="42"/>
    </row>
    <row r="53" spans="1:16" x14ac:dyDescent="0.35">
      <c r="A53" s="16"/>
      <c r="B53" s="34"/>
      <c r="C53" s="45"/>
      <c r="D53" s="42"/>
      <c r="E53" s="45"/>
      <c r="F53" s="42"/>
      <c r="G53" s="45"/>
      <c r="H53" s="42"/>
      <c r="I53" s="45"/>
      <c r="J53" s="42"/>
      <c r="K53" s="45"/>
      <c r="L53" s="42"/>
      <c r="M53" s="45"/>
      <c r="N53" s="42"/>
      <c r="O53" s="45"/>
      <c r="P53" s="42"/>
    </row>
    <row r="54" spans="1:16" x14ac:dyDescent="0.35">
      <c r="A54" s="16"/>
      <c r="B54" s="34"/>
      <c r="C54" s="65"/>
      <c r="D54" s="65"/>
      <c r="E54" s="65"/>
      <c r="F54" s="65"/>
      <c r="G54" s="65"/>
      <c r="H54" s="65"/>
      <c r="I54" s="65"/>
      <c r="J54" s="65"/>
      <c r="K54" s="65"/>
      <c r="L54" s="65"/>
      <c r="M54" s="65"/>
      <c r="N54" s="65"/>
      <c r="O54" s="65"/>
      <c r="P54" s="65"/>
    </row>
    <row r="55" spans="1:16" x14ac:dyDescent="0.35">
      <c r="A55" s="16"/>
      <c r="B55" s="65"/>
      <c r="C55" s="65"/>
      <c r="D55" s="65"/>
      <c r="E55" s="65"/>
      <c r="F55" s="65"/>
      <c r="G55" s="65"/>
      <c r="H55" s="65"/>
      <c r="I55" s="65"/>
      <c r="J55" s="65"/>
      <c r="K55" s="65"/>
      <c r="L55" s="65"/>
      <c r="M55" s="65"/>
      <c r="N55" s="65"/>
      <c r="O55" s="65"/>
      <c r="P55" s="65"/>
    </row>
    <row r="56" spans="1:16" x14ac:dyDescent="0.35">
      <c r="A56" s="16"/>
      <c r="B56" s="65"/>
      <c r="C56" s="65"/>
      <c r="D56" s="65"/>
      <c r="E56" s="65"/>
      <c r="F56" s="65"/>
      <c r="G56" s="65"/>
      <c r="H56" s="65"/>
      <c r="I56" s="65"/>
      <c r="J56" s="65"/>
      <c r="K56" s="65"/>
      <c r="L56" s="65"/>
      <c r="M56" s="65"/>
      <c r="N56" s="65"/>
      <c r="O56" s="65"/>
      <c r="P56" s="65"/>
    </row>
    <row r="57" spans="1:16" x14ac:dyDescent="0.35">
      <c r="A57" s="16"/>
      <c r="B57" s="16"/>
      <c r="C57" s="16"/>
      <c r="D57" s="16"/>
      <c r="E57" s="16"/>
      <c r="F57" s="16"/>
      <c r="G57" s="16"/>
      <c r="H57" s="16"/>
      <c r="I57" s="16"/>
      <c r="J57" s="16"/>
      <c r="K57" s="16"/>
      <c r="L57" s="16"/>
      <c r="M57" s="16"/>
      <c r="N57" s="16"/>
      <c r="O57" s="16"/>
      <c r="P57" s="16"/>
    </row>
    <row r="58" spans="1:16" x14ac:dyDescent="0.35">
      <c r="A58" s="16"/>
      <c r="B58" s="16"/>
      <c r="C58" s="16"/>
      <c r="D58" s="16"/>
      <c r="E58" s="16"/>
      <c r="F58" s="16"/>
      <c r="G58" s="16"/>
      <c r="H58" s="16"/>
      <c r="I58" s="16"/>
      <c r="J58" s="16"/>
      <c r="K58" s="16"/>
      <c r="L58" s="16"/>
      <c r="M58" s="16"/>
      <c r="N58" s="16"/>
      <c r="O58" s="16"/>
      <c r="P58" s="16"/>
    </row>
  </sheetData>
  <mergeCells count="10">
    <mergeCell ref="C3:D3"/>
    <mergeCell ref="E3:F3"/>
    <mergeCell ref="G3:H3"/>
    <mergeCell ref="I3:J3"/>
    <mergeCell ref="U3:V3"/>
    <mergeCell ref="K3:L3"/>
    <mergeCell ref="M3:N3"/>
    <mergeCell ref="O3:P3"/>
    <mergeCell ref="S3:T3"/>
    <mergeCell ref="Q3:R3"/>
  </mergeCells>
  <conditionalFormatting sqref="C6:C13">
    <cfRule type="cellIs" dxfId="914" priority="42" operator="between">
      <formula>1</formula>
      <formula>3</formula>
    </cfRule>
  </conditionalFormatting>
  <conditionalFormatting sqref="C18:C25">
    <cfRule type="cellIs" dxfId="913" priority="41" operator="between">
      <formula>1</formula>
      <formula>3</formula>
    </cfRule>
  </conditionalFormatting>
  <conditionalFormatting sqref="C30:C37">
    <cfRule type="cellIs" dxfId="912" priority="40" operator="between">
      <formula>1</formula>
      <formula>3</formula>
    </cfRule>
  </conditionalFormatting>
  <conditionalFormatting sqref="E6:E13">
    <cfRule type="cellIs" dxfId="911" priority="39" operator="between">
      <formula>1</formula>
      <formula>3</formula>
    </cfRule>
  </conditionalFormatting>
  <conditionalFormatting sqref="E18:E25">
    <cfRule type="cellIs" dxfId="910" priority="38" operator="between">
      <formula>1</formula>
      <formula>3</formula>
    </cfRule>
  </conditionalFormatting>
  <conditionalFormatting sqref="E30:E37">
    <cfRule type="cellIs" dxfId="909" priority="37" operator="between">
      <formula>1</formula>
      <formula>3</formula>
    </cfRule>
  </conditionalFormatting>
  <conditionalFormatting sqref="G6:G13">
    <cfRule type="cellIs" dxfId="908" priority="36" operator="between">
      <formula>1</formula>
      <formula>3</formula>
    </cfRule>
  </conditionalFormatting>
  <conditionalFormatting sqref="G18:G25">
    <cfRule type="cellIs" dxfId="907" priority="35" operator="between">
      <formula>1</formula>
      <formula>3</formula>
    </cfRule>
  </conditionalFormatting>
  <conditionalFormatting sqref="G30:G37">
    <cfRule type="cellIs" dxfId="906" priority="34" operator="between">
      <formula>1</formula>
      <formula>3</formula>
    </cfRule>
  </conditionalFormatting>
  <conditionalFormatting sqref="I6:I13">
    <cfRule type="cellIs" dxfId="905" priority="33" operator="between">
      <formula>1</formula>
      <formula>3</formula>
    </cfRule>
  </conditionalFormatting>
  <conditionalFormatting sqref="I18:I25">
    <cfRule type="cellIs" dxfId="904" priority="32" operator="between">
      <formula>1</formula>
      <formula>3</formula>
    </cfRule>
  </conditionalFormatting>
  <conditionalFormatting sqref="I30:I37">
    <cfRule type="cellIs" dxfId="903" priority="31" operator="between">
      <formula>1</formula>
      <formula>3</formula>
    </cfRule>
  </conditionalFormatting>
  <conditionalFormatting sqref="K6:K13">
    <cfRule type="cellIs" dxfId="902" priority="30" operator="between">
      <formula>1</formula>
      <formula>3</formula>
    </cfRule>
  </conditionalFormatting>
  <conditionalFormatting sqref="K18:K25">
    <cfRule type="cellIs" dxfId="901" priority="29" operator="between">
      <formula>1</formula>
      <formula>3</formula>
    </cfRule>
  </conditionalFormatting>
  <conditionalFormatting sqref="K30:K37">
    <cfRule type="cellIs" dxfId="900" priority="28" operator="between">
      <formula>1</formula>
      <formula>3</formula>
    </cfRule>
  </conditionalFormatting>
  <conditionalFormatting sqref="M6:M13">
    <cfRule type="cellIs" dxfId="899" priority="27" operator="between">
      <formula>1</formula>
      <formula>3</formula>
    </cfRule>
  </conditionalFormatting>
  <conditionalFormatting sqref="M18:M25">
    <cfRule type="cellIs" dxfId="898" priority="26" operator="between">
      <formula>1</formula>
      <formula>3</formula>
    </cfRule>
  </conditionalFormatting>
  <conditionalFormatting sqref="M30:M37">
    <cfRule type="cellIs" dxfId="897" priority="25" operator="between">
      <formula>1</formula>
      <formula>3</formula>
    </cfRule>
  </conditionalFormatting>
  <conditionalFormatting sqref="O6:O13">
    <cfRule type="cellIs" dxfId="896" priority="24" operator="between">
      <formula>1</formula>
      <formula>3</formula>
    </cfRule>
  </conditionalFormatting>
  <conditionalFormatting sqref="O18:O25">
    <cfRule type="cellIs" dxfId="895" priority="23" operator="between">
      <formula>1</formula>
      <formula>3</formula>
    </cfRule>
  </conditionalFormatting>
  <conditionalFormatting sqref="O30:O37">
    <cfRule type="cellIs" dxfId="894" priority="22" operator="between">
      <formula>1</formula>
      <formula>3</formula>
    </cfRule>
  </conditionalFormatting>
  <conditionalFormatting sqref="Q6:Q13">
    <cfRule type="cellIs" dxfId="893" priority="21" operator="between">
      <formula>1</formula>
      <formula>3</formula>
    </cfRule>
  </conditionalFormatting>
  <conditionalFormatting sqref="Q18:Q25">
    <cfRule type="cellIs" dxfId="892" priority="20" operator="between">
      <formula>1</formula>
      <formula>3</formula>
    </cfRule>
  </conditionalFormatting>
  <conditionalFormatting sqref="Q30:Q37">
    <cfRule type="cellIs" dxfId="891" priority="19" operator="between">
      <formula>1</formula>
      <formula>3</formula>
    </cfRule>
  </conditionalFormatting>
  <conditionalFormatting sqref="S14 S19:S21 S30:S38 S23 S25:S26">
    <cfRule type="cellIs" dxfId="890" priority="17" operator="lessThan">
      <formula>4</formula>
    </cfRule>
    <cfRule type="cellIs" dxfId="889" priority="18" operator="between">
      <formula>1</formula>
      <formula>3</formula>
    </cfRule>
  </conditionalFormatting>
  <conditionalFormatting sqref="S6:S13">
    <cfRule type="cellIs" dxfId="888" priority="16" operator="between">
      <formula>1</formula>
      <formula>3</formula>
    </cfRule>
  </conditionalFormatting>
  <conditionalFormatting sqref="S18">
    <cfRule type="cellIs" dxfId="887" priority="10" operator="between">
      <formula>1</formula>
      <formula>3</formula>
    </cfRule>
  </conditionalFormatting>
  <conditionalFormatting sqref="S22">
    <cfRule type="cellIs" dxfId="886" priority="9" operator="between">
      <formula>1</formula>
      <formula>3</formula>
    </cfRule>
  </conditionalFormatting>
  <conditionalFormatting sqref="S24">
    <cfRule type="cellIs" dxfId="885" priority="8" operator="between">
      <formula>1</formula>
      <formula>3</formula>
    </cfRule>
  </conditionalFormatting>
  <conditionalFormatting sqref="U14 U19:U21 U30:U38 U23 U25:U26">
    <cfRule type="cellIs" dxfId="884" priority="6" operator="lessThan">
      <formula>4</formula>
    </cfRule>
    <cfRule type="cellIs" dxfId="883" priority="7" operator="between">
      <formula>1</formula>
      <formula>3</formula>
    </cfRule>
  </conditionalFormatting>
  <conditionalFormatting sqref="U6:U13">
    <cfRule type="cellIs" dxfId="882" priority="5" operator="between">
      <formula>1</formula>
      <formula>3</formula>
    </cfRule>
  </conditionalFormatting>
  <conditionalFormatting sqref="U22">
    <cfRule type="cellIs" dxfId="881" priority="1" operator="between">
      <formula>1</formula>
      <formula>3</formula>
    </cfRule>
  </conditionalFormatting>
  <pageMargins left="0.51181102362204722" right="0.70866141732283472" top="0.55118110236220474" bottom="0.74803149606299213" header="0.31496062992125984" footer="0.31496062992125984"/>
  <pageSetup paperSize="121" scale="73" orientation="landscape" r:id="rId1"/>
  <headerFooter>
    <oddHeader>&amp;C&amp;"Arial Black"&amp;11&amp;KFF0000OFFICIAL&amp;1#</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59"/>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18" customWidth="1"/>
    <col min="3" max="22" width="9.86328125" customWidth="1"/>
  </cols>
  <sheetData>
    <row r="1" spans="1:24" ht="55.5" customHeight="1" x14ac:dyDescent="0.35">
      <c r="B1" s="25" t="s">
        <v>210</v>
      </c>
      <c r="C1" s="16"/>
      <c r="D1" s="16"/>
      <c r="E1" s="16"/>
      <c r="F1" s="16"/>
      <c r="G1" s="16"/>
      <c r="H1" s="16"/>
      <c r="I1" s="16"/>
      <c r="J1" s="16"/>
      <c r="K1" s="16"/>
      <c r="L1" s="16"/>
      <c r="M1" s="16"/>
      <c r="N1" s="16"/>
      <c r="O1" s="16"/>
      <c r="P1" s="16"/>
      <c r="Q1" s="16"/>
      <c r="R1" s="16"/>
      <c r="S1" s="16"/>
      <c r="T1" s="16"/>
      <c r="U1" s="16"/>
      <c r="V1" s="16"/>
    </row>
    <row r="2" spans="1:24" ht="15" x14ac:dyDescent="0.35">
      <c r="A2" s="16"/>
      <c r="B2" s="32" t="s">
        <v>348</v>
      </c>
      <c r="C2" s="16"/>
      <c r="D2" s="16"/>
      <c r="E2" s="16"/>
      <c r="F2" s="16"/>
      <c r="G2" s="16"/>
      <c r="H2" s="16"/>
      <c r="I2" s="16"/>
      <c r="J2" s="16"/>
      <c r="K2" s="16"/>
      <c r="L2" s="16"/>
      <c r="M2" s="16"/>
      <c r="N2" s="16"/>
      <c r="O2" s="16"/>
      <c r="P2" s="16"/>
      <c r="Q2" s="16"/>
      <c r="R2" s="16"/>
      <c r="S2" s="16"/>
      <c r="T2" s="16"/>
      <c r="U2" s="16"/>
      <c r="V2" s="16"/>
    </row>
    <row r="3" spans="1:24" ht="15" x14ac:dyDescent="0.35">
      <c r="A3" s="38"/>
      <c r="B3" s="48"/>
      <c r="C3" s="230">
        <v>41455</v>
      </c>
      <c r="D3" s="230"/>
      <c r="E3" s="230">
        <v>41820</v>
      </c>
      <c r="F3" s="230"/>
      <c r="G3" s="230" t="s">
        <v>213</v>
      </c>
      <c r="H3" s="230"/>
      <c r="I3" s="230">
        <v>42551</v>
      </c>
      <c r="J3" s="230"/>
      <c r="K3" s="230">
        <v>42916</v>
      </c>
      <c r="L3" s="230"/>
      <c r="M3" s="230">
        <v>43281</v>
      </c>
      <c r="N3" s="230"/>
      <c r="O3" s="230">
        <v>43646</v>
      </c>
      <c r="P3" s="230"/>
      <c r="Q3" s="230">
        <v>44012</v>
      </c>
      <c r="R3" s="231"/>
      <c r="S3" s="230">
        <v>44377</v>
      </c>
      <c r="T3" s="231"/>
      <c r="U3" s="230">
        <v>44742</v>
      </c>
      <c r="V3" s="231"/>
    </row>
    <row r="4" spans="1:24"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4" ht="15" x14ac:dyDescent="0.35">
      <c r="A5" s="15"/>
      <c r="B5" s="33" t="s">
        <v>278</v>
      </c>
      <c r="C5" s="40"/>
      <c r="D5" s="40"/>
      <c r="E5" s="40"/>
      <c r="F5" s="40"/>
      <c r="G5" s="40"/>
      <c r="H5" s="40"/>
      <c r="I5" s="40"/>
      <c r="J5" s="40"/>
      <c r="K5" s="40"/>
      <c r="L5" s="40"/>
      <c r="M5" s="40"/>
      <c r="N5" s="40"/>
      <c r="O5" s="40"/>
      <c r="P5" s="40"/>
      <c r="Q5" s="40"/>
      <c r="R5" s="40"/>
    </row>
    <row r="6" spans="1:24" ht="12.75" customHeight="1" x14ac:dyDescent="0.35">
      <c r="A6" s="15"/>
      <c r="B6" s="34" t="s">
        <v>349</v>
      </c>
      <c r="C6" s="58">
        <v>1503</v>
      </c>
      <c r="D6" s="42">
        <v>30.278001611603543</v>
      </c>
      <c r="E6" s="58">
        <v>1906</v>
      </c>
      <c r="F6" s="42">
        <v>33.397581916944105</v>
      </c>
      <c r="G6" s="58">
        <v>2009</v>
      </c>
      <c r="H6" s="42">
        <v>34.649879268713349</v>
      </c>
      <c r="I6" s="58">
        <v>2009</v>
      </c>
      <c r="J6" s="42">
        <v>32.983089804629785</v>
      </c>
      <c r="K6" s="58">
        <v>2171</v>
      </c>
      <c r="L6" s="42">
        <v>32.676098735701387</v>
      </c>
      <c r="M6" s="58">
        <v>2335</v>
      </c>
      <c r="N6" s="42">
        <v>32.878062517600675</v>
      </c>
      <c r="O6" s="58">
        <v>2591</v>
      </c>
      <c r="P6" s="42">
        <v>34.422744785439086</v>
      </c>
      <c r="Q6" s="58">
        <v>2279</v>
      </c>
      <c r="R6" s="42">
        <v>33.777975396472506</v>
      </c>
      <c r="S6" s="58">
        <v>2274</v>
      </c>
      <c r="T6" s="42">
        <v>33.299999999999997</v>
      </c>
      <c r="U6" s="71">
        <v>2032</v>
      </c>
      <c r="V6" s="42">
        <v>32.642570281124499</v>
      </c>
      <c r="W6" s="42"/>
      <c r="X6" s="132"/>
    </row>
    <row r="7" spans="1:24" x14ac:dyDescent="0.35">
      <c r="A7" s="6"/>
      <c r="B7" s="34" t="s">
        <v>350</v>
      </c>
      <c r="C7" s="58">
        <v>2685</v>
      </c>
      <c r="D7" s="42">
        <v>54.089443996776801</v>
      </c>
      <c r="E7" s="58">
        <v>2954</v>
      </c>
      <c r="F7" s="42">
        <v>51.760995268967932</v>
      </c>
      <c r="G7" s="58">
        <v>2859</v>
      </c>
      <c r="H7" s="42">
        <v>49.310106933425317</v>
      </c>
      <c r="I7" s="58">
        <v>3026</v>
      </c>
      <c r="J7" s="42">
        <v>49.679855524544408</v>
      </c>
      <c r="K7" s="58">
        <v>3467</v>
      </c>
      <c r="L7" s="42">
        <v>52.18242022877785</v>
      </c>
      <c r="M7" s="58">
        <v>3542</v>
      </c>
      <c r="N7" s="42">
        <v>49.873275133765141</v>
      </c>
      <c r="O7" s="58">
        <v>3663</v>
      </c>
      <c r="P7" s="42">
        <v>48.664806695894782</v>
      </c>
      <c r="Q7" s="58">
        <v>2945</v>
      </c>
      <c r="R7" s="42">
        <v>43.649029198162147</v>
      </c>
      <c r="S7" s="58">
        <v>3059</v>
      </c>
      <c r="T7" s="42">
        <v>44.7</v>
      </c>
      <c r="U7" s="58">
        <v>2740</v>
      </c>
      <c r="V7" s="42">
        <v>44.016064257028113</v>
      </c>
      <c r="W7" s="42"/>
      <c r="X7" s="132"/>
    </row>
    <row r="8" spans="1:24" x14ac:dyDescent="0.35">
      <c r="A8" s="6"/>
      <c r="B8" s="34" t="s">
        <v>351</v>
      </c>
      <c r="C8" s="58">
        <v>7</v>
      </c>
      <c r="D8" s="63">
        <v>0.14101531023368252</v>
      </c>
      <c r="E8" s="58">
        <v>17</v>
      </c>
      <c r="F8" s="63">
        <v>0.29787979674084458</v>
      </c>
      <c r="G8" s="58">
        <v>15</v>
      </c>
      <c r="H8" s="63">
        <v>0.25870989996550536</v>
      </c>
      <c r="I8" s="58">
        <v>28</v>
      </c>
      <c r="J8" s="63">
        <v>0.45969463142341155</v>
      </c>
      <c r="K8" s="58">
        <v>21</v>
      </c>
      <c r="L8" s="63">
        <v>0.31607465382299821</v>
      </c>
      <c r="M8" s="58">
        <v>36</v>
      </c>
      <c r="N8" s="63">
        <v>0.5068994649394537</v>
      </c>
      <c r="O8" s="58">
        <v>35</v>
      </c>
      <c r="P8" s="63">
        <v>0.4649926929719676</v>
      </c>
      <c r="Q8" s="58">
        <v>34</v>
      </c>
      <c r="R8" s="63">
        <v>0.50392767155772933</v>
      </c>
      <c r="S8" s="58">
        <v>32</v>
      </c>
      <c r="T8" s="63">
        <v>0.5</v>
      </c>
      <c r="U8" s="58">
        <v>21</v>
      </c>
      <c r="V8" s="63">
        <v>0.33734939759036142</v>
      </c>
      <c r="W8" s="63"/>
      <c r="X8" s="132"/>
    </row>
    <row r="9" spans="1:24" x14ac:dyDescent="0.35">
      <c r="A9" s="16"/>
      <c r="B9" s="34" t="s">
        <v>352</v>
      </c>
      <c r="C9" s="58">
        <v>39</v>
      </c>
      <c r="D9" s="42">
        <v>0.78565672844480261</v>
      </c>
      <c r="E9" s="58">
        <v>52</v>
      </c>
      <c r="F9" s="42">
        <v>0.91116173120728927</v>
      </c>
      <c r="G9" s="58">
        <v>56</v>
      </c>
      <c r="H9" s="42">
        <v>0.96585029320455318</v>
      </c>
      <c r="I9" s="58">
        <v>61</v>
      </c>
      <c r="J9" s="42">
        <v>1.0014775898867181</v>
      </c>
      <c r="K9" s="58">
        <v>68</v>
      </c>
      <c r="L9" s="42">
        <v>1.0234798314268514</v>
      </c>
      <c r="M9" s="58">
        <v>78</v>
      </c>
      <c r="N9" s="42">
        <v>1.0982821740354829</v>
      </c>
      <c r="O9" s="58">
        <v>70</v>
      </c>
      <c r="P9" s="42">
        <v>0.92998538594393521</v>
      </c>
      <c r="Q9" s="58">
        <v>65</v>
      </c>
      <c r="R9" s="42">
        <v>0.96339113680154131</v>
      </c>
      <c r="S9" s="58">
        <v>51</v>
      </c>
      <c r="T9" s="42">
        <v>0.7</v>
      </c>
      <c r="U9" s="58">
        <v>49</v>
      </c>
      <c r="V9" s="42">
        <v>0.78714859437751006</v>
      </c>
      <c r="W9" s="42"/>
      <c r="X9" s="132"/>
    </row>
    <row r="10" spans="1:24" x14ac:dyDescent="0.35">
      <c r="A10" s="16"/>
      <c r="B10" s="34" t="s">
        <v>353</v>
      </c>
      <c r="C10" s="58">
        <v>426</v>
      </c>
      <c r="D10" s="42">
        <v>8.5817888799355355</v>
      </c>
      <c r="E10" s="58">
        <v>473</v>
      </c>
      <c r="F10" s="42">
        <v>8.2880672857893813</v>
      </c>
      <c r="G10" s="58">
        <v>571</v>
      </c>
      <c r="H10" s="42">
        <v>9.8482235253535713</v>
      </c>
      <c r="I10" s="58">
        <v>662</v>
      </c>
      <c r="J10" s="42">
        <v>10.86849450008209</v>
      </c>
      <c r="K10" s="58">
        <v>633</v>
      </c>
      <c r="L10" s="42">
        <v>9.52739313666466</v>
      </c>
      <c r="M10" s="58">
        <v>805</v>
      </c>
      <c r="N10" s="42">
        <v>11.334835257673895</v>
      </c>
      <c r="O10" s="58">
        <v>837</v>
      </c>
      <c r="P10" s="42">
        <v>11.119968114786767</v>
      </c>
      <c r="Q10" s="58">
        <v>1123</v>
      </c>
      <c r="R10" s="42">
        <v>16.644434563509709</v>
      </c>
      <c r="S10" s="58">
        <v>922</v>
      </c>
      <c r="T10" s="42">
        <v>13.5</v>
      </c>
      <c r="U10" s="58">
        <v>711</v>
      </c>
      <c r="V10" s="42">
        <v>11.421686746987952</v>
      </c>
      <c r="W10" s="42"/>
      <c r="X10" s="132"/>
    </row>
    <row r="11" spans="1:24" x14ac:dyDescent="0.35">
      <c r="A11" s="16"/>
      <c r="B11" s="34" t="s">
        <v>354</v>
      </c>
      <c r="C11" s="58">
        <v>4</v>
      </c>
      <c r="D11" s="55">
        <v>8.0580177276390011E-2</v>
      </c>
      <c r="E11" s="58">
        <v>4</v>
      </c>
      <c r="F11" s="55">
        <v>7.0089363939022264E-2</v>
      </c>
      <c r="G11" s="58">
        <v>10</v>
      </c>
      <c r="H11" s="55">
        <v>0.17247326664367024</v>
      </c>
      <c r="I11" s="58">
        <v>12</v>
      </c>
      <c r="J11" s="55">
        <v>0.19701198489574784</v>
      </c>
      <c r="K11" s="58">
        <v>19</v>
      </c>
      <c r="L11" s="55">
        <v>0.28597230583985556</v>
      </c>
      <c r="M11" s="58">
        <v>25</v>
      </c>
      <c r="N11" s="55">
        <v>0.35201351731906505</v>
      </c>
      <c r="O11" s="58">
        <v>20</v>
      </c>
      <c r="P11" s="55">
        <v>0.26571011026969577</v>
      </c>
      <c r="Q11" s="58">
        <v>17</v>
      </c>
      <c r="R11" s="55">
        <v>0.25196383577886466</v>
      </c>
      <c r="S11" s="58">
        <v>25</v>
      </c>
      <c r="T11" s="42">
        <v>0.4</v>
      </c>
      <c r="U11" s="58">
        <v>27</v>
      </c>
      <c r="V11" s="42">
        <v>0.43373493975903615</v>
      </c>
      <c r="W11" s="42"/>
      <c r="X11" s="132"/>
    </row>
    <row r="12" spans="1:24" x14ac:dyDescent="0.35">
      <c r="A12" s="16"/>
      <c r="B12" s="37" t="s">
        <v>347</v>
      </c>
      <c r="C12" s="58">
        <v>300</v>
      </c>
      <c r="D12" s="42">
        <v>6.0435132957292508</v>
      </c>
      <c r="E12" s="58">
        <v>301</v>
      </c>
      <c r="F12" s="42">
        <v>5.2742246364114242</v>
      </c>
      <c r="G12" s="58">
        <v>278</v>
      </c>
      <c r="H12" s="42">
        <v>4.7947568126940325</v>
      </c>
      <c r="I12" s="58">
        <v>293</v>
      </c>
      <c r="J12" s="42">
        <v>4.810375964537843</v>
      </c>
      <c r="K12" s="58">
        <v>265</v>
      </c>
      <c r="L12" s="42">
        <v>3.9885611077664058</v>
      </c>
      <c r="M12" s="58">
        <v>281</v>
      </c>
      <c r="N12" s="42">
        <v>3.9566319346662908</v>
      </c>
      <c r="O12" s="58">
        <v>311</v>
      </c>
      <c r="P12" s="42">
        <v>4.1317922146937693</v>
      </c>
      <c r="Q12" s="58">
        <v>284</v>
      </c>
      <c r="R12" s="42">
        <v>4.209278197717504</v>
      </c>
      <c r="S12" s="58">
        <v>475</v>
      </c>
      <c r="T12" s="42">
        <v>6.9</v>
      </c>
      <c r="U12" s="58">
        <v>645</v>
      </c>
      <c r="V12" s="42">
        <v>10.361445783132531</v>
      </c>
      <c r="W12" s="42"/>
      <c r="X12" s="132"/>
    </row>
    <row r="13" spans="1:24" x14ac:dyDescent="0.35">
      <c r="A13" s="16"/>
      <c r="B13" s="51" t="s">
        <v>269</v>
      </c>
      <c r="C13" s="71">
        <v>4964</v>
      </c>
      <c r="D13" s="64">
        <v>100</v>
      </c>
      <c r="E13" s="71">
        <v>5707</v>
      </c>
      <c r="F13" s="64">
        <v>100</v>
      </c>
      <c r="G13" s="71">
        <v>5798</v>
      </c>
      <c r="H13" s="64">
        <v>100</v>
      </c>
      <c r="I13" s="71">
        <v>6091</v>
      </c>
      <c r="J13" s="64">
        <v>100</v>
      </c>
      <c r="K13" s="71">
        <v>6644</v>
      </c>
      <c r="L13" s="64">
        <v>100</v>
      </c>
      <c r="M13" s="71">
        <v>7102</v>
      </c>
      <c r="N13" s="64">
        <v>100.00000000000001</v>
      </c>
      <c r="O13" s="71">
        <v>7527</v>
      </c>
      <c r="P13" s="64">
        <v>100</v>
      </c>
      <c r="Q13" s="71">
        <v>6747</v>
      </c>
      <c r="R13" s="64">
        <v>100.00000000000001</v>
      </c>
      <c r="S13" s="71">
        <v>6838</v>
      </c>
      <c r="T13" s="64">
        <v>100.00000000000001</v>
      </c>
      <c r="U13" s="71">
        <v>6225</v>
      </c>
      <c r="V13" s="64">
        <v>100</v>
      </c>
    </row>
    <row r="14" spans="1:24" x14ac:dyDescent="0.35">
      <c r="A14" s="16"/>
      <c r="B14" s="34"/>
      <c r="C14" s="40"/>
      <c r="D14" s="64"/>
      <c r="E14" s="40"/>
      <c r="F14" s="64"/>
      <c r="G14" s="40"/>
      <c r="H14" s="64"/>
      <c r="I14" s="40"/>
      <c r="J14" s="64"/>
      <c r="K14" s="40"/>
      <c r="L14" s="64"/>
      <c r="M14" s="40"/>
      <c r="N14" s="64"/>
      <c r="O14" s="40"/>
      <c r="P14" s="64"/>
      <c r="Q14" s="40"/>
      <c r="R14" s="64"/>
      <c r="S14" s="40"/>
      <c r="T14" s="64"/>
      <c r="U14" s="40"/>
      <c r="V14" s="64"/>
    </row>
    <row r="15" spans="1:24" x14ac:dyDescent="0.35">
      <c r="A15" s="16"/>
      <c r="B15" s="34"/>
      <c r="C15" s="60"/>
      <c r="D15" s="63"/>
      <c r="E15" s="60"/>
      <c r="F15" s="63"/>
      <c r="G15" s="60"/>
      <c r="H15" s="63"/>
      <c r="I15" s="60"/>
      <c r="J15" s="63"/>
      <c r="K15" s="60"/>
      <c r="L15" s="63"/>
      <c r="M15" s="60"/>
      <c r="N15" s="63"/>
      <c r="O15" s="60"/>
      <c r="P15" s="63"/>
      <c r="Q15" s="60"/>
      <c r="R15" s="63"/>
      <c r="S15" s="60"/>
      <c r="T15" s="63"/>
      <c r="U15" s="60"/>
      <c r="V15" s="63"/>
    </row>
    <row r="16" spans="1:24" x14ac:dyDescent="0.35">
      <c r="A16" s="16"/>
      <c r="B16" s="33" t="s">
        <v>285</v>
      </c>
      <c r="C16" s="45"/>
      <c r="D16" s="45"/>
      <c r="E16" s="45"/>
      <c r="F16" s="45"/>
      <c r="G16" s="45"/>
      <c r="H16" s="45"/>
      <c r="I16" s="45"/>
      <c r="J16" s="45"/>
      <c r="K16" s="45"/>
      <c r="L16" s="45"/>
      <c r="M16" s="45"/>
      <c r="N16" s="45"/>
      <c r="O16" s="45"/>
      <c r="P16" s="45"/>
      <c r="Q16" s="45"/>
      <c r="R16" s="45"/>
      <c r="S16" s="45"/>
      <c r="T16" s="45"/>
      <c r="U16" s="45"/>
      <c r="V16" s="45"/>
    </row>
    <row r="17" spans="1:22" x14ac:dyDescent="0.35">
      <c r="A17" s="16"/>
      <c r="B17" s="34" t="s">
        <v>349</v>
      </c>
      <c r="C17" s="58">
        <v>67</v>
      </c>
      <c r="D17" s="42">
        <v>17.819148936170212</v>
      </c>
      <c r="E17" s="58">
        <v>62</v>
      </c>
      <c r="F17" s="42">
        <v>15.270935960591133</v>
      </c>
      <c r="G17" s="58">
        <v>56</v>
      </c>
      <c r="H17" s="42">
        <v>13.30166270783848</v>
      </c>
      <c r="I17" s="58">
        <v>43</v>
      </c>
      <c r="J17" s="42">
        <v>10.046728971962617</v>
      </c>
      <c r="K17" s="58">
        <v>43</v>
      </c>
      <c r="L17" s="42">
        <v>8.4812623274161734</v>
      </c>
      <c r="M17" s="58">
        <v>63</v>
      </c>
      <c r="N17" s="42">
        <v>11.130742049469964</v>
      </c>
      <c r="O17" s="58">
        <v>63</v>
      </c>
      <c r="P17" s="42">
        <v>10.956521739130434</v>
      </c>
      <c r="Q17" s="58">
        <v>46</v>
      </c>
      <c r="R17" s="42">
        <f>Q17/Q$24*100</f>
        <v>11.386138613861387</v>
      </c>
      <c r="S17" s="58">
        <v>46</v>
      </c>
      <c r="T17" s="42">
        <v>11.192214111922141</v>
      </c>
      <c r="U17" s="58">
        <v>37</v>
      </c>
      <c r="V17" s="42">
        <v>10.787172011661808</v>
      </c>
    </row>
    <row r="18" spans="1:22" x14ac:dyDescent="0.35">
      <c r="A18" s="16"/>
      <c r="B18" s="34" t="s">
        <v>350</v>
      </c>
      <c r="C18" s="58">
        <v>194</v>
      </c>
      <c r="D18" s="42">
        <v>51.595744680851062</v>
      </c>
      <c r="E18" s="58">
        <v>260</v>
      </c>
      <c r="F18" s="42">
        <v>64.039408866995075</v>
      </c>
      <c r="G18" s="58">
        <v>280</v>
      </c>
      <c r="H18" s="42">
        <v>66.5083135391924</v>
      </c>
      <c r="I18" s="58">
        <v>276</v>
      </c>
      <c r="J18" s="42">
        <v>64.485981308411212</v>
      </c>
      <c r="K18" s="58">
        <v>352</v>
      </c>
      <c r="L18" s="42">
        <v>69.42800788954635</v>
      </c>
      <c r="M18" s="58">
        <v>381</v>
      </c>
      <c r="N18" s="42">
        <v>67.314487632508829</v>
      </c>
      <c r="O18" s="58">
        <v>419</v>
      </c>
      <c r="P18" s="42">
        <v>72.869565217391312</v>
      </c>
      <c r="Q18" s="58">
        <v>292</v>
      </c>
      <c r="R18" s="42">
        <f>Q18/Q$24*100</f>
        <v>72.277227722772281</v>
      </c>
      <c r="S18" s="58">
        <v>287</v>
      </c>
      <c r="T18" s="42">
        <v>69.829683698296847</v>
      </c>
      <c r="U18" s="58">
        <v>237</v>
      </c>
      <c r="V18" s="42">
        <v>69.096209912536438</v>
      </c>
    </row>
    <row r="19" spans="1:22" x14ac:dyDescent="0.35">
      <c r="A19" s="16"/>
      <c r="B19" s="34" t="s">
        <v>351</v>
      </c>
      <c r="C19" s="58">
        <v>43</v>
      </c>
      <c r="D19" s="63">
        <v>11.436170212765957</v>
      </c>
      <c r="E19" s="58">
        <v>34</v>
      </c>
      <c r="F19" s="63">
        <v>8.3743842364532011</v>
      </c>
      <c r="G19" s="58">
        <v>31</v>
      </c>
      <c r="H19" s="63">
        <v>7.3634204275534438</v>
      </c>
      <c r="I19" s="58">
        <v>28</v>
      </c>
      <c r="J19" s="63">
        <v>6.5420560747663545</v>
      </c>
      <c r="K19" s="58">
        <v>38</v>
      </c>
      <c r="L19" s="63">
        <v>7.4950690335305712</v>
      </c>
      <c r="M19" s="58">
        <v>54</v>
      </c>
      <c r="N19" s="63">
        <v>9.5406360424028271</v>
      </c>
      <c r="O19" s="58">
        <v>36</v>
      </c>
      <c r="P19" s="63">
        <v>6.2608695652173916</v>
      </c>
      <c r="Q19" s="58">
        <v>20</v>
      </c>
      <c r="R19" s="63">
        <f>Q19/Q$24*100</f>
        <v>4.9504950495049505</v>
      </c>
      <c r="S19" s="58">
        <v>15</v>
      </c>
      <c r="T19" s="63">
        <v>3.6496350364963499</v>
      </c>
      <c r="U19" s="58">
        <v>9</v>
      </c>
      <c r="V19" s="63">
        <v>2.6239067055393588</v>
      </c>
    </row>
    <row r="20" spans="1:22" x14ac:dyDescent="0.35">
      <c r="A20" s="16"/>
      <c r="B20" s="34" t="s">
        <v>352</v>
      </c>
      <c r="C20" s="58">
        <v>9</v>
      </c>
      <c r="D20" s="42">
        <v>2.3936170212765959</v>
      </c>
      <c r="E20" s="58">
        <v>7</v>
      </c>
      <c r="F20" s="42">
        <v>1.7241379310344827</v>
      </c>
      <c r="G20" s="58">
        <v>9</v>
      </c>
      <c r="H20" s="42">
        <v>2.1377672209026128</v>
      </c>
      <c r="I20" s="58">
        <v>9</v>
      </c>
      <c r="J20" s="42">
        <v>2.1028037383177569</v>
      </c>
      <c r="K20" s="58">
        <v>9</v>
      </c>
      <c r="L20" s="42">
        <v>1.7751479289940828</v>
      </c>
      <c r="M20" s="58">
        <v>13</v>
      </c>
      <c r="N20" s="42">
        <v>2.2968197879858656</v>
      </c>
      <c r="O20" s="58">
        <v>12</v>
      </c>
      <c r="P20" s="42">
        <v>2.0869565217391308</v>
      </c>
      <c r="Q20" s="58">
        <v>8</v>
      </c>
      <c r="R20" s="42">
        <f>Q20/Q$24*100</f>
        <v>1.9801980198019802</v>
      </c>
      <c r="S20" s="58">
        <v>8</v>
      </c>
      <c r="T20" s="42">
        <v>1.9464720194647203</v>
      </c>
      <c r="U20" s="58">
        <v>5</v>
      </c>
      <c r="V20" s="42">
        <v>1.4577259475218658</v>
      </c>
    </row>
    <row r="21" spans="1:22" x14ac:dyDescent="0.35">
      <c r="A21" s="16"/>
      <c r="B21" s="34" t="s">
        <v>353</v>
      </c>
      <c r="C21" s="58">
        <v>51</v>
      </c>
      <c r="D21" s="42">
        <v>13.563829787234042</v>
      </c>
      <c r="E21" s="58">
        <v>29</v>
      </c>
      <c r="F21" s="42">
        <v>7.1428571428571423</v>
      </c>
      <c r="G21" s="58">
        <v>22</v>
      </c>
      <c r="H21" s="42">
        <v>5.225653206650831</v>
      </c>
      <c r="I21" s="58">
        <v>25</v>
      </c>
      <c r="J21" s="42">
        <v>5.8411214953271031</v>
      </c>
      <c r="K21" s="58">
        <v>26</v>
      </c>
      <c r="L21" s="42">
        <v>5.1282051282051277</v>
      </c>
      <c r="M21" s="58">
        <v>26</v>
      </c>
      <c r="N21" s="42">
        <v>4.5936395759717312</v>
      </c>
      <c r="O21" s="58">
        <v>18</v>
      </c>
      <c r="P21" s="42">
        <v>3.1304347826086958</v>
      </c>
      <c r="Q21" s="58">
        <v>10</v>
      </c>
      <c r="R21" s="42">
        <f>Q21/Q$24*100</f>
        <v>2.4752475247524752</v>
      </c>
      <c r="S21" s="58">
        <v>7</v>
      </c>
      <c r="T21" s="42">
        <v>1.7031630170316301</v>
      </c>
      <c r="U21" s="58">
        <v>9</v>
      </c>
      <c r="V21" s="42">
        <v>2.6239067055393588</v>
      </c>
    </row>
    <row r="22" spans="1:22" x14ac:dyDescent="0.35">
      <c r="A22" s="16"/>
      <c r="B22" s="34" t="s">
        <v>354</v>
      </c>
      <c r="C22" s="58">
        <v>0</v>
      </c>
      <c r="D22" s="55">
        <v>0</v>
      </c>
      <c r="E22" s="58" t="s">
        <v>272</v>
      </c>
      <c r="F22" s="63" t="s">
        <v>231</v>
      </c>
      <c r="G22" s="58" t="s">
        <v>272</v>
      </c>
      <c r="H22" s="63" t="s">
        <v>231</v>
      </c>
      <c r="I22" s="58" t="s">
        <v>272</v>
      </c>
      <c r="J22" s="63" t="s">
        <v>231</v>
      </c>
      <c r="K22" s="58">
        <v>0</v>
      </c>
      <c r="L22" s="55">
        <v>0</v>
      </c>
      <c r="M22" s="58" t="s">
        <v>272</v>
      </c>
      <c r="N22" s="63" t="s">
        <v>231</v>
      </c>
      <c r="O22" s="58" t="s">
        <v>272</v>
      </c>
      <c r="P22" s="63" t="s">
        <v>231</v>
      </c>
      <c r="Q22" s="58" t="s">
        <v>272</v>
      </c>
      <c r="R22" s="63" t="s">
        <v>231</v>
      </c>
      <c r="S22" s="58">
        <v>4</v>
      </c>
      <c r="T22" s="63">
        <v>0.97323600973236013</v>
      </c>
      <c r="U22" s="58" t="s">
        <v>272</v>
      </c>
      <c r="V22" s="63" t="s">
        <v>231</v>
      </c>
    </row>
    <row r="23" spans="1:22" x14ac:dyDescent="0.35">
      <c r="A23" s="16"/>
      <c r="B23" s="37" t="s">
        <v>347</v>
      </c>
      <c r="C23" s="58">
        <v>12</v>
      </c>
      <c r="D23" s="42">
        <v>3.1914893617021276</v>
      </c>
      <c r="E23" s="58">
        <v>12</v>
      </c>
      <c r="F23" s="42">
        <v>2.9556650246305418</v>
      </c>
      <c r="G23" s="58">
        <v>21</v>
      </c>
      <c r="H23" s="42">
        <v>4.9881235154394297</v>
      </c>
      <c r="I23" s="58">
        <v>46</v>
      </c>
      <c r="J23" s="42">
        <v>10.747663551401869</v>
      </c>
      <c r="K23" s="58">
        <v>39</v>
      </c>
      <c r="L23" s="42">
        <v>7.6923076923076925</v>
      </c>
      <c r="M23" s="58">
        <v>27</v>
      </c>
      <c r="N23" s="42">
        <v>4.7703180212014136</v>
      </c>
      <c r="O23" s="58">
        <v>26</v>
      </c>
      <c r="P23" s="42">
        <v>4.5217391304347831</v>
      </c>
      <c r="Q23" s="58">
        <v>27</v>
      </c>
      <c r="R23" s="42">
        <f>Q23/Q$24*100</f>
        <v>6.6831683168316838</v>
      </c>
      <c r="S23" s="58">
        <v>44</v>
      </c>
      <c r="T23" s="42">
        <v>10.70559610705596</v>
      </c>
      <c r="U23" s="58">
        <v>45</v>
      </c>
      <c r="V23" s="42">
        <v>13.1</v>
      </c>
    </row>
    <row r="24" spans="1:22" x14ac:dyDescent="0.35">
      <c r="A24" s="16"/>
      <c r="B24" s="51" t="s">
        <v>269</v>
      </c>
      <c r="C24" s="71">
        <v>376</v>
      </c>
      <c r="D24" s="64">
        <v>100</v>
      </c>
      <c r="E24" s="71">
        <v>406</v>
      </c>
      <c r="F24" s="64">
        <v>100</v>
      </c>
      <c r="G24" s="71">
        <v>421</v>
      </c>
      <c r="H24" s="64">
        <v>100</v>
      </c>
      <c r="I24" s="71">
        <v>428</v>
      </c>
      <c r="J24" s="64">
        <v>100</v>
      </c>
      <c r="K24" s="71">
        <v>507</v>
      </c>
      <c r="L24" s="64">
        <v>100</v>
      </c>
      <c r="M24" s="71">
        <v>566</v>
      </c>
      <c r="N24" s="64">
        <v>100</v>
      </c>
      <c r="O24" s="71">
        <v>575</v>
      </c>
      <c r="P24" s="64">
        <v>100</v>
      </c>
      <c r="Q24" s="71">
        <v>404</v>
      </c>
      <c r="R24" s="64">
        <v>100</v>
      </c>
      <c r="S24" s="71">
        <v>411</v>
      </c>
      <c r="T24" s="64">
        <v>100.00000000000001</v>
      </c>
      <c r="U24" s="71">
        <v>343</v>
      </c>
      <c r="V24" s="64">
        <v>100</v>
      </c>
    </row>
    <row r="25" spans="1:22" x14ac:dyDescent="0.35">
      <c r="A25" s="16"/>
      <c r="B25" s="34"/>
      <c r="C25" s="40"/>
      <c r="D25" s="64"/>
      <c r="E25" s="40"/>
      <c r="F25" s="64"/>
      <c r="G25" s="40"/>
      <c r="H25" s="64"/>
      <c r="I25" s="40"/>
      <c r="J25" s="64"/>
      <c r="K25" s="40"/>
      <c r="L25" s="64"/>
      <c r="M25" s="40"/>
      <c r="N25" s="64"/>
      <c r="O25" s="40"/>
      <c r="P25" s="64"/>
      <c r="Q25" s="40"/>
      <c r="R25" s="64"/>
      <c r="S25" s="40"/>
      <c r="T25" s="64"/>
      <c r="U25" s="40"/>
      <c r="V25" s="64"/>
    </row>
    <row r="26" spans="1:22" x14ac:dyDescent="0.35">
      <c r="A26" s="16"/>
      <c r="B26" s="33" t="s">
        <v>269</v>
      </c>
      <c r="C26" s="40"/>
      <c r="D26" s="64"/>
      <c r="E26" s="40"/>
      <c r="F26" s="64"/>
      <c r="G26" s="40"/>
      <c r="H26" s="64"/>
      <c r="I26" s="40"/>
      <c r="J26" s="64"/>
      <c r="K26" s="40"/>
      <c r="L26" s="64"/>
      <c r="M26" s="40"/>
      <c r="N26" s="64"/>
      <c r="O26" s="40"/>
      <c r="P26" s="64"/>
      <c r="Q26" s="40"/>
      <c r="R26" s="64"/>
      <c r="S26" s="40"/>
      <c r="T26" s="64"/>
      <c r="U26" s="40"/>
      <c r="V26" s="64"/>
    </row>
    <row r="27" spans="1:22" x14ac:dyDescent="0.35">
      <c r="A27" s="16"/>
      <c r="B27" s="34" t="s">
        <v>349</v>
      </c>
      <c r="C27" s="58">
        <v>1570</v>
      </c>
      <c r="D27" s="63">
        <v>29.400749063670411</v>
      </c>
      <c r="E27" s="58">
        <v>1968</v>
      </c>
      <c r="F27" s="63">
        <v>32.19368558809095</v>
      </c>
      <c r="G27" s="58">
        <v>2065</v>
      </c>
      <c r="H27" s="63">
        <v>33.204695288631612</v>
      </c>
      <c r="I27" s="58">
        <v>2052</v>
      </c>
      <c r="J27" s="63">
        <v>31.477220432581682</v>
      </c>
      <c r="K27" s="58">
        <v>2214</v>
      </c>
      <c r="L27" s="63">
        <v>30.960704796531953</v>
      </c>
      <c r="M27" s="58">
        <v>2398</v>
      </c>
      <c r="N27" s="63">
        <v>31.272822117892542</v>
      </c>
      <c r="O27" s="58">
        <v>2654</v>
      </c>
      <c r="P27" s="63">
        <v>32.757343865712166</v>
      </c>
      <c r="Q27" s="58">
        <v>2325</v>
      </c>
      <c r="R27" s="63">
        <v>32.512935253810653</v>
      </c>
      <c r="S27" s="58">
        <v>2320</v>
      </c>
      <c r="T27" s="63">
        <v>32.00441440198648</v>
      </c>
      <c r="U27" s="58">
        <v>2069</v>
      </c>
      <c r="V27" s="63">
        <v>31.50121802679659</v>
      </c>
    </row>
    <row r="28" spans="1:22" x14ac:dyDescent="0.35">
      <c r="A28" s="16"/>
      <c r="B28" s="34" t="s">
        <v>350</v>
      </c>
      <c r="C28" s="58">
        <v>2879</v>
      </c>
      <c r="D28" s="42">
        <v>53.91385767790262</v>
      </c>
      <c r="E28" s="58">
        <v>3214</v>
      </c>
      <c r="F28" s="42">
        <v>52.576476361851789</v>
      </c>
      <c r="G28" s="58">
        <v>3139</v>
      </c>
      <c r="H28" s="42">
        <v>50.474352789837596</v>
      </c>
      <c r="I28" s="58">
        <v>3302</v>
      </c>
      <c r="J28" s="42">
        <v>50.651940481668966</v>
      </c>
      <c r="K28" s="58">
        <v>3819</v>
      </c>
      <c r="L28" s="42">
        <v>53.405118165291569</v>
      </c>
      <c r="M28" s="58">
        <v>3923</v>
      </c>
      <c r="N28" s="42">
        <v>51.160667709963484</v>
      </c>
      <c r="O28" s="58">
        <v>4082</v>
      </c>
      <c r="P28" s="42">
        <v>50.382621574919774</v>
      </c>
      <c r="Q28" s="58">
        <v>3237</v>
      </c>
      <c r="R28" s="42">
        <v>45.266396308208641</v>
      </c>
      <c r="S28" s="58">
        <v>3346</v>
      </c>
      <c r="T28" s="42">
        <v>46.158090771140849</v>
      </c>
      <c r="U28" s="58">
        <v>2977</v>
      </c>
      <c r="V28" s="42">
        <v>45.325822168087697</v>
      </c>
    </row>
    <row r="29" spans="1:22" x14ac:dyDescent="0.35">
      <c r="A29" s="16"/>
      <c r="B29" s="34" t="s">
        <v>351</v>
      </c>
      <c r="C29" s="58">
        <v>50</v>
      </c>
      <c r="D29" s="42">
        <v>0.93632958801498134</v>
      </c>
      <c r="E29" s="58">
        <v>51</v>
      </c>
      <c r="F29" s="42">
        <v>0.83428758383772283</v>
      </c>
      <c r="G29" s="58">
        <v>46</v>
      </c>
      <c r="H29" s="42">
        <v>0.73966875703489299</v>
      </c>
      <c r="I29" s="58">
        <v>56</v>
      </c>
      <c r="J29" s="42">
        <v>0.85902745819911031</v>
      </c>
      <c r="K29" s="58">
        <v>59</v>
      </c>
      <c r="L29" s="42">
        <v>0.82505943224723821</v>
      </c>
      <c r="M29" s="58">
        <v>90</v>
      </c>
      <c r="N29" s="42">
        <v>1.1737089201877933</v>
      </c>
      <c r="O29" s="58">
        <v>71</v>
      </c>
      <c r="P29" s="42">
        <v>0.87632683288077007</v>
      </c>
      <c r="Q29" s="58">
        <v>54</v>
      </c>
      <c r="R29" s="42">
        <v>0.7551391413788282</v>
      </c>
      <c r="S29" s="58">
        <v>47</v>
      </c>
      <c r="T29" s="42">
        <v>0.64836529176438129</v>
      </c>
      <c r="U29" s="58">
        <v>30</v>
      </c>
      <c r="V29" s="42">
        <v>0.45676004872107184</v>
      </c>
    </row>
    <row r="30" spans="1:22" x14ac:dyDescent="0.35">
      <c r="A30" s="16"/>
      <c r="B30" s="34" t="s">
        <v>352</v>
      </c>
      <c r="C30" s="58">
        <v>48</v>
      </c>
      <c r="D30" s="42">
        <v>0.89887640449438211</v>
      </c>
      <c r="E30" s="58">
        <v>59</v>
      </c>
      <c r="F30" s="42">
        <v>0.96515622443971849</v>
      </c>
      <c r="G30" s="58">
        <v>65</v>
      </c>
      <c r="H30" s="42">
        <v>1.0451841132014794</v>
      </c>
      <c r="I30" s="58">
        <v>70</v>
      </c>
      <c r="J30" s="42">
        <v>1.0737843227488879</v>
      </c>
      <c r="K30" s="58">
        <v>77</v>
      </c>
      <c r="L30" s="42">
        <v>1.0767724793735141</v>
      </c>
      <c r="M30" s="58">
        <v>91</v>
      </c>
      <c r="N30" s="42">
        <v>1.1867501304121022</v>
      </c>
      <c r="O30" s="58">
        <v>82</v>
      </c>
      <c r="P30" s="42">
        <v>1.0120957788200444</v>
      </c>
      <c r="Q30" s="58">
        <v>73</v>
      </c>
      <c r="R30" s="42">
        <v>1.0208362466787861</v>
      </c>
      <c r="S30" s="58">
        <v>59</v>
      </c>
      <c r="T30" s="42">
        <v>0.81390536625741483</v>
      </c>
      <c r="U30" s="58">
        <v>54</v>
      </c>
      <c r="V30" s="42">
        <v>0.82216808769792937</v>
      </c>
    </row>
    <row r="31" spans="1:22" x14ac:dyDescent="0.35">
      <c r="A31" s="16"/>
      <c r="B31" s="34" t="s">
        <v>353</v>
      </c>
      <c r="C31" s="58">
        <v>477</v>
      </c>
      <c r="D31" s="42">
        <v>8.9325842696629216</v>
      </c>
      <c r="E31" s="58">
        <v>502</v>
      </c>
      <c r="F31" s="42">
        <v>8.2120071977752325</v>
      </c>
      <c r="G31" s="58">
        <v>593</v>
      </c>
      <c r="H31" s="42">
        <v>9.5352950635150346</v>
      </c>
      <c r="I31" s="58">
        <v>687</v>
      </c>
      <c r="J31" s="42">
        <v>10.538426138978371</v>
      </c>
      <c r="K31" s="58">
        <v>659</v>
      </c>
      <c r="L31" s="42">
        <v>9.2154943364564392</v>
      </c>
      <c r="M31" s="58">
        <v>831</v>
      </c>
      <c r="N31" s="42">
        <v>10.837245696400625</v>
      </c>
      <c r="O31" s="58">
        <v>855</v>
      </c>
      <c r="P31" s="42">
        <v>10.552949888916316</v>
      </c>
      <c r="Q31" s="58">
        <v>1133</v>
      </c>
      <c r="R31" s="42">
        <v>15.843937910781708</v>
      </c>
      <c r="S31" s="58">
        <v>929</v>
      </c>
      <c r="T31" s="42">
        <v>12.815560767002346</v>
      </c>
      <c r="U31" s="58">
        <v>720</v>
      </c>
      <c r="V31" s="42">
        <v>10.962241169305726</v>
      </c>
    </row>
    <row r="32" spans="1:22" x14ac:dyDescent="0.35">
      <c r="A32" s="16"/>
      <c r="B32" s="34" t="s">
        <v>354</v>
      </c>
      <c r="C32" s="58">
        <v>4</v>
      </c>
      <c r="D32" s="63">
        <v>7.4906367041198504E-2</v>
      </c>
      <c r="E32" s="58">
        <v>6</v>
      </c>
      <c r="F32" s="63">
        <v>9.8151480451496811E-2</v>
      </c>
      <c r="G32" s="58">
        <v>12</v>
      </c>
      <c r="H32" s="63">
        <v>0.19295706705258081</v>
      </c>
      <c r="I32" s="58">
        <v>13</v>
      </c>
      <c r="J32" s="63">
        <v>0.19941708851050774</v>
      </c>
      <c r="K32" s="58">
        <v>19</v>
      </c>
      <c r="L32" s="63">
        <v>0.26569710529995805</v>
      </c>
      <c r="M32" s="58">
        <v>27</v>
      </c>
      <c r="N32" s="63">
        <v>0.35211267605633806</v>
      </c>
      <c r="O32" s="58">
        <v>21</v>
      </c>
      <c r="P32" s="63">
        <v>0.25919526042952357</v>
      </c>
      <c r="Q32" s="58">
        <v>18</v>
      </c>
      <c r="R32" s="63">
        <v>0.25171304712627601</v>
      </c>
      <c r="S32" s="58">
        <v>29</v>
      </c>
      <c r="T32" s="63">
        <v>0.40005518002483098</v>
      </c>
      <c r="U32" s="58">
        <v>28</v>
      </c>
      <c r="V32" s="63">
        <v>0.42630937880633374</v>
      </c>
    </row>
    <row r="33" spans="1:22" x14ac:dyDescent="0.35">
      <c r="A33" s="16"/>
      <c r="B33" s="37" t="s">
        <v>347</v>
      </c>
      <c r="C33" s="58">
        <v>312</v>
      </c>
      <c r="D33" s="42">
        <v>5.8426966292134832</v>
      </c>
      <c r="E33" s="58">
        <v>313</v>
      </c>
      <c r="F33" s="42">
        <v>5.1202355635530834</v>
      </c>
      <c r="G33" s="58">
        <v>299</v>
      </c>
      <c r="H33" s="42">
        <v>4.8078469207268046</v>
      </c>
      <c r="I33" s="58">
        <v>339</v>
      </c>
      <c r="J33" s="42">
        <v>5.2001840773124712</v>
      </c>
      <c r="K33" s="58">
        <v>304</v>
      </c>
      <c r="L33" s="42">
        <v>4.2511536847993288</v>
      </c>
      <c r="M33" s="58">
        <v>308</v>
      </c>
      <c r="N33" s="42">
        <v>4.0166927490871158</v>
      </c>
      <c r="O33" s="58">
        <v>337</v>
      </c>
      <c r="P33" s="42">
        <v>4.159466798321402</v>
      </c>
      <c r="Q33" s="58">
        <v>311</v>
      </c>
      <c r="R33" s="42">
        <v>4.3490420920151029</v>
      </c>
      <c r="S33" s="58">
        <v>519</v>
      </c>
      <c r="T33" s="42">
        <v>7.1596082218237003</v>
      </c>
      <c r="U33" s="58">
        <v>690</v>
      </c>
      <c r="V33" s="42">
        <v>10.505481120584653</v>
      </c>
    </row>
    <row r="34" spans="1:22" x14ac:dyDescent="0.35">
      <c r="A34" s="16"/>
      <c r="B34" s="51" t="s">
        <v>269</v>
      </c>
      <c r="C34" s="40">
        <v>5340</v>
      </c>
      <c r="D34" s="64">
        <v>100</v>
      </c>
      <c r="E34" s="40">
        <v>6113</v>
      </c>
      <c r="F34" s="64">
        <v>100</v>
      </c>
      <c r="G34" s="40">
        <v>6219</v>
      </c>
      <c r="H34" s="64">
        <v>100</v>
      </c>
      <c r="I34" s="40">
        <v>6519</v>
      </c>
      <c r="J34" s="64">
        <v>100</v>
      </c>
      <c r="K34" s="40">
        <v>7151</v>
      </c>
      <c r="L34" s="64">
        <v>100</v>
      </c>
      <c r="M34" s="40">
        <v>7668</v>
      </c>
      <c r="N34" s="64">
        <v>100</v>
      </c>
      <c r="O34" s="40">
        <v>8102</v>
      </c>
      <c r="P34" s="64">
        <v>100</v>
      </c>
      <c r="Q34" s="40">
        <v>7151</v>
      </c>
      <c r="R34" s="64">
        <v>99.999999999999986</v>
      </c>
      <c r="S34" s="40">
        <v>7249</v>
      </c>
      <c r="T34" s="64">
        <v>99.999999999999986</v>
      </c>
      <c r="U34" s="40">
        <v>6568</v>
      </c>
      <c r="V34" s="64">
        <v>100</v>
      </c>
    </row>
    <row r="35" spans="1:22" x14ac:dyDescent="0.35">
      <c r="A35" s="16"/>
      <c r="B35" s="34"/>
      <c r="C35" s="58"/>
      <c r="D35" s="55"/>
      <c r="E35" s="58"/>
      <c r="F35" s="55"/>
      <c r="G35" s="58"/>
      <c r="H35" s="55"/>
      <c r="I35" s="58"/>
      <c r="J35" s="55"/>
      <c r="K35" s="58"/>
      <c r="L35" s="55"/>
      <c r="M35" s="58"/>
      <c r="N35" s="55"/>
      <c r="O35" s="58"/>
      <c r="P35" s="55"/>
      <c r="Q35" s="45"/>
      <c r="R35" s="45"/>
      <c r="S35" s="45"/>
      <c r="T35" s="64"/>
      <c r="U35" s="64"/>
      <c r="V35" s="64"/>
    </row>
    <row r="36" spans="1:22" x14ac:dyDescent="0.35">
      <c r="A36" s="16"/>
      <c r="B36" s="34" t="s">
        <v>237</v>
      </c>
      <c r="C36" s="45"/>
      <c r="D36" s="42"/>
      <c r="E36" s="45"/>
      <c r="F36" s="42"/>
      <c r="G36" s="45"/>
      <c r="H36" s="42"/>
      <c r="I36" s="45"/>
      <c r="J36" s="42"/>
      <c r="K36" s="45"/>
      <c r="L36" s="42"/>
      <c r="M36" s="45"/>
      <c r="N36" s="42"/>
      <c r="O36" s="45"/>
      <c r="P36" s="42"/>
      <c r="Q36" s="16"/>
      <c r="R36" s="42"/>
      <c r="S36" s="16"/>
      <c r="T36" s="42"/>
      <c r="U36" s="42"/>
      <c r="V36" s="42"/>
    </row>
    <row r="37" spans="1:22" x14ac:dyDescent="0.35">
      <c r="A37" s="16"/>
      <c r="B37" s="34" t="s">
        <v>355</v>
      </c>
      <c r="C37" s="58"/>
      <c r="D37" s="42"/>
      <c r="E37" s="58"/>
      <c r="F37" s="42"/>
      <c r="G37" s="58"/>
      <c r="H37" s="42"/>
      <c r="I37" s="58"/>
      <c r="J37" s="42"/>
      <c r="K37" s="58"/>
      <c r="L37" s="42"/>
      <c r="M37" s="58"/>
      <c r="N37" s="42"/>
      <c r="O37" s="58"/>
      <c r="P37" s="42"/>
      <c r="Q37" s="16"/>
      <c r="R37" s="42"/>
      <c r="S37" s="16"/>
      <c r="T37" s="42"/>
      <c r="U37" s="42"/>
      <c r="V37" s="42"/>
    </row>
    <row r="38" spans="1:22" x14ac:dyDescent="0.35">
      <c r="A38" s="16"/>
      <c r="C38" s="40"/>
      <c r="D38" s="64"/>
      <c r="E38" s="40"/>
      <c r="F38" s="64"/>
      <c r="G38" s="40"/>
      <c r="H38" s="64"/>
      <c r="I38" s="40"/>
      <c r="J38" s="64"/>
      <c r="K38" s="40"/>
      <c r="L38" s="64"/>
      <c r="M38" s="40"/>
      <c r="N38" s="64"/>
      <c r="O38" s="40"/>
      <c r="P38" s="64"/>
      <c r="Q38" s="16"/>
      <c r="R38" s="64"/>
      <c r="S38" s="16"/>
      <c r="T38" s="64"/>
      <c r="U38" s="64"/>
      <c r="V38" s="64"/>
    </row>
    <row r="39" spans="1:22" x14ac:dyDescent="0.35">
      <c r="A39" s="16"/>
      <c r="B39" s="34"/>
      <c r="C39" s="60"/>
      <c r="D39" s="63"/>
      <c r="E39" s="60"/>
      <c r="F39" s="63"/>
      <c r="G39" s="60"/>
      <c r="H39" s="63"/>
      <c r="I39" s="60"/>
      <c r="J39" s="63"/>
      <c r="K39" s="60"/>
      <c r="L39" s="63"/>
      <c r="M39" s="60"/>
      <c r="N39" s="63"/>
      <c r="O39" s="60"/>
      <c r="P39" s="63"/>
      <c r="Q39" s="16"/>
      <c r="R39" s="16"/>
      <c r="S39" s="16"/>
      <c r="T39" s="16"/>
      <c r="U39" s="16"/>
      <c r="V39" s="16"/>
    </row>
    <row r="40" spans="1:22" x14ac:dyDescent="0.35">
      <c r="A40" s="16"/>
      <c r="B40" s="34"/>
      <c r="C40" s="45"/>
      <c r="D40" s="42"/>
      <c r="E40" s="45"/>
      <c r="F40" s="42"/>
      <c r="G40" s="45"/>
      <c r="H40" s="42"/>
      <c r="I40" s="45"/>
      <c r="J40" s="42"/>
      <c r="K40" s="45"/>
      <c r="L40" s="42"/>
      <c r="M40" s="45"/>
      <c r="N40" s="42"/>
      <c r="O40" s="45"/>
      <c r="P40" s="42"/>
      <c r="Q40" s="16"/>
      <c r="R40" s="16"/>
      <c r="S40" s="16"/>
      <c r="T40" s="16"/>
      <c r="U40" s="16"/>
      <c r="V40" s="16"/>
    </row>
    <row r="41" spans="1:22" x14ac:dyDescent="0.35">
      <c r="A41" s="16"/>
      <c r="B41" s="34"/>
      <c r="C41" s="45"/>
      <c r="D41" s="42"/>
      <c r="E41" s="45"/>
      <c r="F41" s="42"/>
      <c r="G41" s="45"/>
      <c r="H41" s="42"/>
      <c r="I41" s="45"/>
      <c r="J41" s="42"/>
      <c r="K41" s="45"/>
      <c r="L41" s="42"/>
      <c r="M41" s="45"/>
      <c r="N41" s="42"/>
      <c r="O41" s="45"/>
      <c r="P41" s="42"/>
      <c r="Q41" s="16"/>
      <c r="R41" s="16"/>
      <c r="S41" s="16"/>
      <c r="T41" s="16"/>
      <c r="U41" s="16"/>
      <c r="V41" s="16"/>
    </row>
    <row r="42" spans="1:22" x14ac:dyDescent="0.35">
      <c r="A42" s="16"/>
      <c r="B42" s="34"/>
      <c r="C42" s="58"/>
      <c r="D42" s="42"/>
      <c r="E42" s="58"/>
      <c r="F42" s="42"/>
      <c r="G42" s="58"/>
      <c r="H42" s="42"/>
      <c r="I42" s="58"/>
      <c r="J42" s="42"/>
      <c r="K42" s="58"/>
      <c r="L42" s="42"/>
      <c r="M42" s="58"/>
      <c r="N42" s="42"/>
      <c r="O42" s="58"/>
      <c r="P42" s="42"/>
      <c r="Q42" s="16"/>
      <c r="R42" s="16"/>
      <c r="S42" s="16"/>
      <c r="T42" s="16"/>
      <c r="U42" s="16"/>
      <c r="V42" s="16"/>
    </row>
    <row r="43" spans="1:22" x14ac:dyDescent="0.35">
      <c r="A43" s="16"/>
      <c r="B43" s="34"/>
      <c r="C43" s="45"/>
      <c r="D43" s="42"/>
      <c r="E43" s="45"/>
      <c r="F43" s="42"/>
      <c r="G43" s="45"/>
      <c r="H43" s="42"/>
      <c r="I43" s="45"/>
      <c r="J43" s="42"/>
      <c r="K43" s="45"/>
      <c r="L43" s="42"/>
      <c r="M43" s="45"/>
      <c r="N43" s="42"/>
      <c r="O43" s="45"/>
      <c r="P43" s="42"/>
      <c r="Q43" s="16"/>
      <c r="R43" s="16"/>
      <c r="S43" s="16"/>
      <c r="T43" s="16"/>
      <c r="U43" s="16"/>
      <c r="V43" s="16"/>
    </row>
    <row r="44" spans="1:22" x14ac:dyDescent="0.35">
      <c r="A44" s="16"/>
      <c r="B44" s="34"/>
      <c r="C44" s="60"/>
      <c r="D44" s="63"/>
      <c r="E44" s="60"/>
      <c r="F44" s="63"/>
      <c r="G44" s="60"/>
      <c r="H44" s="63"/>
      <c r="I44" s="60"/>
      <c r="J44" s="63"/>
      <c r="K44" s="60"/>
      <c r="L44" s="63"/>
      <c r="M44" s="60"/>
      <c r="N44" s="63"/>
      <c r="O44" s="60"/>
      <c r="P44" s="63"/>
      <c r="Q44" s="16"/>
      <c r="R44" s="16"/>
      <c r="S44" s="16"/>
      <c r="T44" s="16"/>
      <c r="U44" s="16"/>
      <c r="V44" s="16"/>
    </row>
    <row r="45" spans="1:22" x14ac:dyDescent="0.35">
      <c r="A45" s="16"/>
      <c r="B45" s="34"/>
      <c r="C45" s="45"/>
      <c r="D45" s="42"/>
      <c r="E45" s="45"/>
      <c r="F45" s="42"/>
      <c r="G45" s="45"/>
      <c r="H45" s="42"/>
      <c r="I45" s="45"/>
      <c r="J45" s="42"/>
      <c r="K45" s="45"/>
      <c r="L45" s="42"/>
      <c r="M45" s="45"/>
      <c r="N45" s="42"/>
      <c r="O45" s="45"/>
      <c r="P45" s="42"/>
      <c r="Q45" s="16"/>
      <c r="R45" s="16"/>
      <c r="S45" s="16"/>
      <c r="T45" s="16"/>
      <c r="U45" s="16"/>
      <c r="V45" s="16"/>
    </row>
    <row r="46" spans="1:22" x14ac:dyDescent="0.35">
      <c r="A46" s="16"/>
      <c r="B46" s="34"/>
      <c r="C46" s="45"/>
      <c r="D46" s="42"/>
      <c r="E46" s="45"/>
      <c r="F46" s="42"/>
      <c r="G46" s="45"/>
      <c r="H46" s="42"/>
      <c r="I46" s="45"/>
      <c r="J46" s="42"/>
      <c r="K46" s="45"/>
      <c r="L46" s="42"/>
      <c r="M46" s="45"/>
      <c r="N46" s="42"/>
      <c r="O46" s="45"/>
      <c r="P46" s="42"/>
      <c r="Q46" s="16"/>
      <c r="R46" s="16"/>
      <c r="S46" s="16"/>
      <c r="T46" s="16"/>
      <c r="U46" s="16"/>
      <c r="V46" s="16"/>
    </row>
    <row r="47" spans="1:22" x14ac:dyDescent="0.35">
      <c r="A47" s="16"/>
      <c r="B47" s="34"/>
      <c r="C47" s="58"/>
      <c r="D47" s="55"/>
      <c r="E47" s="58"/>
      <c r="F47" s="55"/>
      <c r="G47" s="58"/>
      <c r="H47" s="55"/>
      <c r="I47" s="58"/>
      <c r="J47" s="55"/>
      <c r="K47" s="58"/>
      <c r="L47" s="55"/>
      <c r="M47" s="58"/>
      <c r="N47" s="55"/>
      <c r="O47" s="58"/>
      <c r="P47" s="55"/>
      <c r="Q47" s="16"/>
      <c r="R47" s="16"/>
      <c r="S47" s="16"/>
      <c r="T47" s="16"/>
      <c r="U47" s="16"/>
      <c r="V47" s="16"/>
    </row>
    <row r="48" spans="1:22" x14ac:dyDescent="0.35">
      <c r="A48" s="16"/>
      <c r="B48" s="37"/>
      <c r="C48" s="45"/>
      <c r="D48" s="42"/>
      <c r="E48" s="45"/>
      <c r="F48" s="42"/>
      <c r="G48" s="45"/>
      <c r="H48" s="42"/>
      <c r="I48" s="45"/>
      <c r="J48" s="42"/>
      <c r="K48" s="45"/>
      <c r="L48" s="42"/>
      <c r="M48" s="45"/>
      <c r="N48" s="42"/>
      <c r="O48" s="45"/>
      <c r="P48" s="42"/>
      <c r="Q48" s="16"/>
      <c r="R48" s="16"/>
      <c r="S48" s="16"/>
      <c r="T48" s="16"/>
      <c r="U48" s="16"/>
      <c r="V48" s="16"/>
    </row>
    <row r="49" spans="1:22" x14ac:dyDescent="0.35">
      <c r="A49" s="16"/>
      <c r="B49" s="34"/>
      <c r="C49" s="58"/>
      <c r="D49" s="42"/>
      <c r="E49" s="58"/>
      <c r="F49" s="42"/>
      <c r="G49" s="58"/>
      <c r="H49" s="42"/>
      <c r="I49" s="58"/>
      <c r="J49" s="42"/>
      <c r="K49" s="58"/>
      <c r="L49" s="42"/>
      <c r="M49" s="58"/>
      <c r="N49" s="42"/>
      <c r="O49" s="58"/>
      <c r="P49" s="42"/>
      <c r="Q49" s="16"/>
      <c r="R49" s="16"/>
      <c r="S49" s="16"/>
      <c r="T49" s="16"/>
      <c r="U49" s="16"/>
      <c r="V49" s="16"/>
    </row>
    <row r="50" spans="1:22" x14ac:dyDescent="0.35">
      <c r="A50" s="16"/>
      <c r="B50" s="34"/>
      <c r="C50" s="45"/>
      <c r="D50" s="42"/>
      <c r="E50" s="45"/>
      <c r="F50" s="42"/>
      <c r="G50" s="45"/>
      <c r="H50" s="42"/>
      <c r="I50" s="45"/>
      <c r="J50" s="42"/>
      <c r="K50" s="45"/>
      <c r="L50" s="42"/>
      <c r="M50" s="45"/>
      <c r="N50" s="42"/>
      <c r="O50" s="45"/>
      <c r="P50" s="42"/>
      <c r="Q50" s="16"/>
      <c r="R50" s="16"/>
      <c r="S50" s="16"/>
      <c r="T50" s="16"/>
      <c r="U50" s="16"/>
      <c r="V50" s="16"/>
    </row>
    <row r="51" spans="1:22" x14ac:dyDescent="0.35">
      <c r="A51" s="16"/>
      <c r="B51" s="34"/>
      <c r="C51" s="60"/>
      <c r="D51" s="63"/>
      <c r="E51" s="60"/>
      <c r="F51" s="63"/>
      <c r="G51" s="60"/>
      <c r="H51" s="63"/>
      <c r="I51" s="60"/>
      <c r="J51" s="63"/>
      <c r="K51" s="60"/>
      <c r="L51" s="63"/>
      <c r="M51" s="60"/>
      <c r="N51" s="63"/>
      <c r="O51" s="60"/>
      <c r="P51" s="63"/>
      <c r="Q51" s="16"/>
      <c r="R51" s="16"/>
      <c r="S51" s="16"/>
      <c r="T51" s="16"/>
      <c r="U51" s="16"/>
      <c r="V51" s="16"/>
    </row>
    <row r="52" spans="1:22" x14ac:dyDescent="0.35">
      <c r="A52" s="16"/>
      <c r="B52" s="34"/>
      <c r="C52" s="45"/>
      <c r="D52" s="42"/>
      <c r="E52" s="45"/>
      <c r="F52" s="42"/>
      <c r="G52" s="45"/>
      <c r="H52" s="42"/>
      <c r="I52" s="45"/>
      <c r="J52" s="42"/>
      <c r="K52" s="45"/>
      <c r="L52" s="42"/>
      <c r="M52" s="45"/>
      <c r="N52" s="42"/>
      <c r="O52" s="45"/>
      <c r="P52" s="42"/>
      <c r="Q52" s="16"/>
      <c r="R52" s="16"/>
      <c r="S52" s="16"/>
      <c r="T52" s="16"/>
      <c r="U52" s="16"/>
      <c r="V52" s="16"/>
    </row>
    <row r="53" spans="1:22" x14ac:dyDescent="0.35">
      <c r="A53" s="16"/>
      <c r="B53" s="34"/>
      <c r="C53" s="45"/>
      <c r="D53" s="42"/>
      <c r="E53" s="45"/>
      <c r="F53" s="42"/>
      <c r="G53" s="45"/>
      <c r="H53" s="42"/>
      <c r="I53" s="45"/>
      <c r="J53" s="42"/>
      <c r="K53" s="45"/>
      <c r="L53" s="42"/>
      <c r="M53" s="45"/>
      <c r="N53" s="42"/>
      <c r="O53" s="45"/>
      <c r="P53" s="42"/>
      <c r="Q53" s="16"/>
      <c r="R53" s="16"/>
      <c r="S53" s="16"/>
      <c r="T53" s="16"/>
      <c r="U53" s="16"/>
      <c r="V53" s="16"/>
    </row>
    <row r="54" spans="1:22" x14ac:dyDescent="0.35">
      <c r="A54" s="16"/>
      <c r="B54" s="34"/>
      <c r="C54" s="65"/>
      <c r="D54" s="65"/>
      <c r="E54" s="65"/>
      <c r="F54" s="65"/>
      <c r="G54" s="65"/>
      <c r="H54" s="65"/>
      <c r="I54" s="65"/>
      <c r="J54" s="65"/>
      <c r="K54" s="65"/>
      <c r="L54" s="65"/>
      <c r="M54" s="65"/>
      <c r="N54" s="65"/>
      <c r="O54" s="65"/>
      <c r="P54" s="65"/>
      <c r="Q54" s="16"/>
      <c r="R54" s="16"/>
      <c r="S54" s="16"/>
      <c r="T54" s="16"/>
      <c r="U54" s="16"/>
      <c r="V54" s="16"/>
    </row>
    <row r="55" spans="1:22" x14ac:dyDescent="0.35">
      <c r="A55" s="16"/>
      <c r="B55" s="65"/>
      <c r="C55" s="65"/>
      <c r="D55" s="65"/>
      <c r="E55" s="65"/>
      <c r="F55" s="65"/>
      <c r="G55" s="65"/>
      <c r="H55" s="65"/>
      <c r="I55" s="65"/>
      <c r="J55" s="65"/>
      <c r="K55" s="65"/>
      <c r="L55" s="65"/>
      <c r="M55" s="65"/>
      <c r="N55" s="65"/>
      <c r="O55" s="65"/>
      <c r="P55" s="65"/>
      <c r="Q55" s="16"/>
      <c r="R55" s="16"/>
      <c r="S55" s="16"/>
      <c r="T55" s="16"/>
      <c r="U55" s="16"/>
      <c r="V55" s="16"/>
    </row>
    <row r="56" spans="1:22" x14ac:dyDescent="0.35">
      <c r="A56" s="16"/>
      <c r="B56" s="65"/>
      <c r="C56" s="65"/>
      <c r="D56" s="65"/>
      <c r="E56" s="65"/>
      <c r="F56" s="65"/>
      <c r="G56" s="65"/>
      <c r="H56" s="65"/>
      <c r="I56" s="65"/>
      <c r="J56" s="65"/>
      <c r="K56" s="65"/>
      <c r="L56" s="65"/>
      <c r="M56" s="65"/>
      <c r="N56" s="65"/>
      <c r="O56" s="65"/>
      <c r="P56" s="65"/>
      <c r="Q56" s="16"/>
      <c r="R56" s="16"/>
      <c r="S56" s="16"/>
      <c r="T56" s="16"/>
      <c r="U56" s="16"/>
      <c r="V56" s="16"/>
    </row>
    <row r="57" spans="1:22" x14ac:dyDescent="0.35">
      <c r="A57" s="16"/>
      <c r="B57" s="16"/>
      <c r="C57" s="16"/>
      <c r="D57" s="16"/>
      <c r="E57" s="16"/>
      <c r="F57" s="16"/>
      <c r="G57" s="16"/>
      <c r="H57" s="16"/>
      <c r="I57" s="16"/>
      <c r="J57" s="16"/>
      <c r="K57" s="16"/>
      <c r="L57" s="16"/>
      <c r="M57" s="16"/>
      <c r="N57" s="16"/>
      <c r="O57" s="16"/>
      <c r="P57" s="16"/>
      <c r="Q57" s="16"/>
      <c r="R57" s="16"/>
      <c r="S57" s="16"/>
      <c r="T57" s="16"/>
      <c r="U57" s="16"/>
      <c r="V57" s="16"/>
    </row>
    <row r="58" spans="1:22" x14ac:dyDescent="0.35">
      <c r="A58" s="16"/>
      <c r="B58" s="16"/>
      <c r="C58" s="16"/>
      <c r="D58" s="16"/>
      <c r="E58" s="16"/>
      <c r="F58" s="16"/>
      <c r="G58" s="16"/>
      <c r="H58" s="16"/>
      <c r="I58" s="16"/>
      <c r="J58" s="16"/>
      <c r="K58" s="16"/>
      <c r="L58" s="16"/>
      <c r="M58" s="16"/>
      <c r="N58" s="16"/>
      <c r="O58" s="16"/>
      <c r="P58" s="16"/>
      <c r="Q58" s="16"/>
      <c r="R58" s="16"/>
      <c r="S58" s="16"/>
      <c r="T58" s="16"/>
      <c r="U58" s="16"/>
      <c r="V58" s="16"/>
    </row>
    <row r="59" spans="1:22" x14ac:dyDescent="0.35">
      <c r="Q59" s="16"/>
      <c r="R59" s="16"/>
      <c r="S59" s="16"/>
      <c r="T59" s="16"/>
      <c r="U59" s="16"/>
      <c r="V59" s="16"/>
    </row>
  </sheetData>
  <mergeCells count="10">
    <mergeCell ref="C3:D3"/>
    <mergeCell ref="E3:F3"/>
    <mergeCell ref="G3:H3"/>
    <mergeCell ref="I3:J3"/>
    <mergeCell ref="U3:V3"/>
    <mergeCell ref="K3:L3"/>
    <mergeCell ref="M3:N3"/>
    <mergeCell ref="O3:P3"/>
    <mergeCell ref="S3:T3"/>
    <mergeCell ref="Q3:R3"/>
  </mergeCells>
  <conditionalFormatting sqref="C6:C12">
    <cfRule type="cellIs" dxfId="880" priority="51" operator="between">
      <formula>1</formula>
      <formula>3</formula>
    </cfRule>
  </conditionalFormatting>
  <conditionalFormatting sqref="C17:C23">
    <cfRule type="cellIs" dxfId="879" priority="50" operator="between">
      <formula>1</formula>
      <formula>3</formula>
    </cfRule>
  </conditionalFormatting>
  <conditionalFormatting sqref="C27:C28 C30:C33">
    <cfRule type="cellIs" dxfId="878" priority="49" operator="between">
      <formula>1</formula>
      <formula>3</formula>
    </cfRule>
  </conditionalFormatting>
  <conditionalFormatting sqref="E6:E12">
    <cfRule type="cellIs" dxfId="877" priority="48" operator="between">
      <formula>1</formula>
      <formula>3</formula>
    </cfRule>
  </conditionalFormatting>
  <conditionalFormatting sqref="E17:E23">
    <cfRule type="cellIs" dxfId="876" priority="47" operator="between">
      <formula>1</formula>
      <formula>3</formula>
    </cfRule>
  </conditionalFormatting>
  <conditionalFormatting sqref="E27:E28 E30:E33">
    <cfRule type="cellIs" dxfId="875" priority="46" operator="between">
      <formula>1</formula>
      <formula>3</formula>
    </cfRule>
  </conditionalFormatting>
  <conditionalFormatting sqref="G6:G12">
    <cfRule type="cellIs" dxfId="874" priority="45" operator="between">
      <formula>1</formula>
      <formula>3</formula>
    </cfRule>
  </conditionalFormatting>
  <conditionalFormatting sqref="G17:G23">
    <cfRule type="cellIs" dxfId="873" priority="44" operator="between">
      <formula>1</formula>
      <formula>3</formula>
    </cfRule>
  </conditionalFormatting>
  <conditionalFormatting sqref="G27:G28 G30:G33">
    <cfRule type="cellIs" dxfId="872" priority="43" operator="between">
      <formula>1</formula>
      <formula>3</formula>
    </cfRule>
  </conditionalFormatting>
  <conditionalFormatting sqref="I6:I12">
    <cfRule type="cellIs" dxfId="871" priority="42" operator="between">
      <formula>1</formula>
      <formula>3</formula>
    </cfRule>
  </conditionalFormatting>
  <conditionalFormatting sqref="I17:I23">
    <cfRule type="cellIs" dxfId="870" priority="41" operator="between">
      <formula>1</formula>
      <formula>3</formula>
    </cfRule>
  </conditionalFormatting>
  <conditionalFormatting sqref="I27:I28 I30:I33">
    <cfRule type="cellIs" dxfId="869" priority="40" operator="between">
      <formula>1</formula>
      <formula>3</formula>
    </cfRule>
  </conditionalFormatting>
  <conditionalFormatting sqref="K6:K12">
    <cfRule type="cellIs" dxfId="868" priority="39" operator="between">
      <formula>1</formula>
      <formula>3</formula>
    </cfRule>
  </conditionalFormatting>
  <conditionalFormatting sqref="K17:K23">
    <cfRule type="cellIs" dxfId="867" priority="38" operator="between">
      <formula>1</formula>
      <formula>3</formula>
    </cfRule>
  </conditionalFormatting>
  <conditionalFormatting sqref="K27:K28 K30:K33">
    <cfRule type="cellIs" dxfId="866" priority="37" operator="between">
      <formula>1</formula>
      <formula>3</formula>
    </cfRule>
  </conditionalFormatting>
  <conditionalFormatting sqref="M6:M12">
    <cfRule type="cellIs" dxfId="865" priority="36" operator="between">
      <formula>1</formula>
      <formula>3</formula>
    </cfRule>
  </conditionalFormatting>
  <conditionalFormatting sqref="M17:M23">
    <cfRule type="cellIs" dxfId="864" priority="35" operator="between">
      <formula>1</formula>
      <formula>3</formula>
    </cfRule>
  </conditionalFormatting>
  <conditionalFormatting sqref="M27:M28 M30:M33">
    <cfRule type="cellIs" dxfId="863" priority="34" operator="between">
      <formula>1</formula>
      <formula>3</formula>
    </cfRule>
  </conditionalFormatting>
  <conditionalFormatting sqref="C29">
    <cfRule type="cellIs" dxfId="862" priority="21" operator="between">
      <formula>1</formula>
      <formula>3</formula>
    </cfRule>
  </conditionalFormatting>
  <conditionalFormatting sqref="E29">
    <cfRule type="cellIs" dxfId="861" priority="20" operator="between">
      <formula>1</formula>
      <formula>3</formula>
    </cfRule>
  </conditionalFormatting>
  <conditionalFormatting sqref="G29">
    <cfRule type="cellIs" dxfId="860" priority="19" operator="between">
      <formula>1</formula>
      <formula>3</formula>
    </cfRule>
  </conditionalFormatting>
  <conditionalFormatting sqref="I29">
    <cfRule type="cellIs" dxfId="859" priority="18" operator="between">
      <formula>1</formula>
      <formula>3</formula>
    </cfRule>
  </conditionalFormatting>
  <conditionalFormatting sqref="K29">
    <cfRule type="cellIs" dxfId="858" priority="17" operator="between">
      <formula>1</formula>
      <formula>3</formula>
    </cfRule>
  </conditionalFormatting>
  <conditionalFormatting sqref="M29">
    <cfRule type="cellIs" dxfId="857" priority="16" operator="between">
      <formula>1</formula>
      <formula>3</formula>
    </cfRule>
  </conditionalFormatting>
  <conditionalFormatting sqref="O6:O12 Q6:Q12">
    <cfRule type="cellIs" dxfId="856" priority="13" operator="between">
      <formula>1</formula>
      <formula>3</formula>
    </cfRule>
  </conditionalFormatting>
  <conditionalFormatting sqref="O17:O23 Q17:Q23">
    <cfRule type="cellIs" dxfId="855" priority="12" operator="between">
      <formula>1</formula>
      <formula>3</formula>
    </cfRule>
  </conditionalFormatting>
  <conditionalFormatting sqref="O27:O28 Q27:Q28 O30:O33 Q30:Q33">
    <cfRule type="cellIs" dxfId="854" priority="11" operator="between">
      <formula>1</formula>
      <formula>3</formula>
    </cfRule>
  </conditionalFormatting>
  <conditionalFormatting sqref="O29 Q29">
    <cfRule type="cellIs" dxfId="853" priority="10" operator="between">
      <formula>1</formula>
      <formula>3</formula>
    </cfRule>
  </conditionalFormatting>
  <conditionalFormatting sqref="S6:S12">
    <cfRule type="cellIs" dxfId="852" priority="9" operator="between">
      <formula>1</formula>
      <formula>3</formula>
    </cfRule>
  </conditionalFormatting>
  <conditionalFormatting sqref="S17:S23">
    <cfRule type="cellIs" dxfId="851" priority="8" operator="between">
      <formula>1</formula>
      <formula>3</formula>
    </cfRule>
  </conditionalFormatting>
  <conditionalFormatting sqref="S27:S28 S30:S33">
    <cfRule type="cellIs" dxfId="850" priority="7" operator="between">
      <formula>1</formula>
      <formula>3</formula>
    </cfRule>
  </conditionalFormatting>
  <conditionalFormatting sqref="S29">
    <cfRule type="cellIs" dxfId="849" priority="6" operator="between">
      <formula>1</formula>
      <formula>3</formula>
    </cfRule>
  </conditionalFormatting>
  <conditionalFormatting sqref="U6:U12">
    <cfRule type="cellIs" dxfId="848" priority="5" operator="between">
      <formula>1</formula>
      <formula>3</formula>
    </cfRule>
  </conditionalFormatting>
  <conditionalFormatting sqref="U17:U21 U23">
    <cfRule type="cellIs" dxfId="847" priority="4" operator="between">
      <formula>1</formula>
      <formula>3</formula>
    </cfRule>
  </conditionalFormatting>
  <conditionalFormatting sqref="U27:U28 U30:U33">
    <cfRule type="cellIs" dxfId="846" priority="3" operator="between">
      <formula>1</formula>
      <formula>3</formula>
    </cfRule>
  </conditionalFormatting>
  <conditionalFormatting sqref="U29">
    <cfRule type="cellIs" dxfId="845" priority="2" operator="between">
      <formula>1</formula>
      <formula>3</formula>
    </cfRule>
  </conditionalFormatting>
  <conditionalFormatting sqref="U22">
    <cfRule type="cellIs" dxfId="844" priority="1" operator="between">
      <formula>1</formula>
      <formula>3</formula>
    </cfRule>
  </conditionalFormatting>
  <pageMargins left="0.51181102362204722" right="0.70866141732283472" top="0.55118110236220474" bottom="0.74803149606299213" header="0.31496062992125984" footer="0.31496062992125984"/>
  <pageSetup paperSize="121" scale="73" orientation="landscape" r:id="rId1"/>
  <headerFooter>
    <oddHeader>&amp;C&amp;"Arial Black"&amp;11&amp;KFF0000OFFICIAL&amp;1#</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V59"/>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4.73046875" customWidth="1"/>
    <col min="3" max="22" width="9.86328125" customWidth="1"/>
  </cols>
  <sheetData>
    <row r="1" spans="1:22" ht="55.5" customHeight="1" x14ac:dyDescent="0.35">
      <c r="B1" s="25" t="s">
        <v>210</v>
      </c>
      <c r="C1" s="16"/>
      <c r="D1" s="16"/>
      <c r="E1" s="16"/>
      <c r="F1" s="16"/>
      <c r="G1" s="16"/>
      <c r="H1" s="16"/>
      <c r="I1" s="16"/>
      <c r="J1" s="16"/>
      <c r="K1" s="16"/>
      <c r="L1" s="16"/>
      <c r="M1" s="16"/>
      <c r="N1" s="16"/>
      <c r="O1" s="16"/>
      <c r="P1" s="16"/>
      <c r="Q1" s="16"/>
      <c r="R1" s="16"/>
      <c r="S1" s="16"/>
      <c r="T1" s="16"/>
      <c r="U1" s="16"/>
      <c r="V1" s="16"/>
    </row>
    <row r="2" spans="1:22" ht="15" x14ac:dyDescent="0.35">
      <c r="A2" s="16"/>
      <c r="B2" s="32" t="s">
        <v>356</v>
      </c>
      <c r="C2" s="16"/>
      <c r="D2" s="16"/>
      <c r="E2" s="16"/>
      <c r="F2" s="16"/>
      <c r="G2" s="16"/>
      <c r="H2" s="16"/>
      <c r="I2" s="16"/>
      <c r="J2" s="16"/>
      <c r="K2" s="16"/>
      <c r="L2" s="16"/>
      <c r="M2" s="16"/>
      <c r="N2" s="16"/>
      <c r="O2" s="16"/>
      <c r="P2" s="16"/>
      <c r="Q2" s="16"/>
      <c r="R2" s="16"/>
      <c r="S2" s="16"/>
      <c r="T2" s="16"/>
      <c r="U2" s="16"/>
      <c r="V2" s="16"/>
    </row>
    <row r="3" spans="1:22" ht="15" x14ac:dyDescent="0.35">
      <c r="A3" s="38"/>
      <c r="B3" s="48"/>
      <c r="C3" s="230">
        <v>41455</v>
      </c>
      <c r="D3" s="230"/>
      <c r="E3" s="230">
        <v>41820</v>
      </c>
      <c r="F3" s="230"/>
      <c r="G3" s="230" t="s">
        <v>213</v>
      </c>
      <c r="H3" s="230"/>
      <c r="I3" s="230">
        <v>42551</v>
      </c>
      <c r="J3" s="230"/>
      <c r="K3" s="230">
        <v>42916</v>
      </c>
      <c r="L3" s="230"/>
      <c r="M3" s="230">
        <v>43281</v>
      </c>
      <c r="N3" s="230"/>
      <c r="O3" s="230">
        <v>43646</v>
      </c>
      <c r="P3" s="230"/>
      <c r="Q3" s="230">
        <v>44012</v>
      </c>
      <c r="R3" s="231"/>
      <c r="S3" s="230">
        <v>44377</v>
      </c>
      <c r="T3" s="231"/>
      <c r="U3" s="230">
        <v>44742</v>
      </c>
      <c r="V3" s="231"/>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5" x14ac:dyDescent="0.35">
      <c r="A5" s="15"/>
      <c r="B5" s="33" t="s">
        <v>278</v>
      </c>
      <c r="C5" s="40"/>
      <c r="D5" s="40"/>
      <c r="E5" s="40"/>
      <c r="F5" s="40"/>
      <c r="G5" s="40"/>
      <c r="H5" s="40"/>
      <c r="I5" s="40"/>
      <c r="J5" s="40"/>
      <c r="K5" s="40"/>
      <c r="L5" s="40"/>
      <c r="M5" s="40"/>
      <c r="N5" s="40"/>
      <c r="O5" s="40"/>
      <c r="P5" s="40"/>
      <c r="Q5" s="40"/>
      <c r="R5" s="40"/>
    </row>
    <row r="6" spans="1:22" ht="12.75" customHeight="1" x14ac:dyDescent="0.35">
      <c r="A6" s="15"/>
      <c r="B6" s="34" t="s">
        <v>357</v>
      </c>
      <c r="C6" s="58">
        <v>2931</v>
      </c>
      <c r="D6" s="42">
        <v>59.045124899274782</v>
      </c>
      <c r="E6" s="58">
        <v>3321</v>
      </c>
      <c r="F6" s="42">
        <v>58.191694410373231</v>
      </c>
      <c r="G6" s="58">
        <v>3331</v>
      </c>
      <c r="H6" s="42">
        <v>57.450845119006559</v>
      </c>
      <c r="I6" s="58">
        <v>3510</v>
      </c>
      <c r="J6" s="42">
        <v>57.626005582006236</v>
      </c>
      <c r="K6" s="58">
        <v>3765</v>
      </c>
      <c r="L6" s="42">
        <v>56.667670078266106</v>
      </c>
      <c r="M6" s="58">
        <v>4087</v>
      </c>
      <c r="N6" s="42">
        <v>57.547169811320757</v>
      </c>
      <c r="O6" s="58">
        <v>4259</v>
      </c>
      <c r="P6" s="55">
        <v>56.582967981931709</v>
      </c>
      <c r="Q6" s="58">
        <v>3936</v>
      </c>
      <c r="R6" s="55">
        <v>58.33703868385949</v>
      </c>
      <c r="S6" s="58">
        <v>3991</v>
      </c>
      <c r="T6" s="55">
        <v>58.365019011406851</v>
      </c>
      <c r="U6" s="58">
        <v>3463</v>
      </c>
      <c r="V6" s="55">
        <v>55.630522088353416</v>
      </c>
    </row>
    <row r="7" spans="1:22" x14ac:dyDescent="0.35">
      <c r="A7" s="6"/>
      <c r="B7" s="34" t="s">
        <v>358</v>
      </c>
      <c r="C7" s="45">
        <v>553</v>
      </c>
      <c r="D7" s="42">
        <v>11.140209508460918</v>
      </c>
      <c r="E7" s="45">
        <v>661</v>
      </c>
      <c r="F7" s="42">
        <v>11.582267390923427</v>
      </c>
      <c r="G7" s="45">
        <v>658</v>
      </c>
      <c r="H7" s="42">
        <v>11.348740945153502</v>
      </c>
      <c r="I7" s="45">
        <v>693</v>
      </c>
      <c r="J7" s="42">
        <v>11.377442127729436</v>
      </c>
      <c r="K7" s="45">
        <v>757</v>
      </c>
      <c r="L7" s="42">
        <v>11.393738711619507</v>
      </c>
      <c r="M7" s="45">
        <v>763</v>
      </c>
      <c r="N7" s="42">
        <v>10.743452548577865</v>
      </c>
      <c r="O7" s="45">
        <v>825</v>
      </c>
      <c r="P7" s="42">
        <v>10.960542048624951</v>
      </c>
      <c r="Q7" s="45">
        <v>734</v>
      </c>
      <c r="R7" s="42">
        <v>10.8789091448051</v>
      </c>
      <c r="S7" s="45">
        <v>694</v>
      </c>
      <c r="T7" s="42">
        <v>10.149166422930682</v>
      </c>
      <c r="U7" s="45">
        <v>639</v>
      </c>
      <c r="V7" s="42">
        <v>10.265060240963855</v>
      </c>
    </row>
    <row r="8" spans="1:22" x14ac:dyDescent="0.35">
      <c r="A8" s="6"/>
      <c r="B8" s="34" t="s">
        <v>359</v>
      </c>
      <c r="C8" s="60">
        <v>862</v>
      </c>
      <c r="D8" s="63">
        <v>17.365028203062046</v>
      </c>
      <c r="E8" s="60">
        <v>1015</v>
      </c>
      <c r="F8" s="63">
        <v>17.785176099526897</v>
      </c>
      <c r="G8" s="60">
        <v>1117</v>
      </c>
      <c r="H8" s="63">
        <v>19.265263884097966</v>
      </c>
      <c r="I8" s="60">
        <v>1188</v>
      </c>
      <c r="J8" s="63">
        <v>19.504186504679037</v>
      </c>
      <c r="K8" s="60">
        <v>1422</v>
      </c>
      <c r="L8" s="63">
        <v>21.402769416014451</v>
      </c>
      <c r="M8" s="60">
        <v>1538</v>
      </c>
      <c r="N8" s="63">
        <v>21.655871585468883</v>
      </c>
      <c r="O8" s="60">
        <v>1677</v>
      </c>
      <c r="P8" s="42">
        <v>22.279792746113987</v>
      </c>
      <c r="Q8" s="60">
        <v>1359</v>
      </c>
      <c r="R8" s="42">
        <v>20.142285460204533</v>
      </c>
      <c r="S8" s="60">
        <v>1359</v>
      </c>
      <c r="T8" s="42">
        <v>19.87423223164668</v>
      </c>
      <c r="U8" s="60">
        <v>1219</v>
      </c>
      <c r="V8" s="42">
        <v>19.582329317269075</v>
      </c>
    </row>
    <row r="9" spans="1:22" x14ac:dyDescent="0.35">
      <c r="A9" s="16"/>
      <c r="B9" s="34" t="s">
        <v>360</v>
      </c>
      <c r="C9" s="45">
        <v>208</v>
      </c>
      <c r="D9" s="42">
        <v>4.1901692183722803</v>
      </c>
      <c r="E9" s="45">
        <v>261</v>
      </c>
      <c r="F9" s="42">
        <v>4.5733309970212019</v>
      </c>
      <c r="G9" s="45">
        <v>267</v>
      </c>
      <c r="H9" s="42">
        <v>4.6050362193859957</v>
      </c>
      <c r="I9" s="45">
        <v>277</v>
      </c>
      <c r="J9" s="42">
        <v>4.5476933180101788</v>
      </c>
      <c r="K9" s="45">
        <v>273</v>
      </c>
      <c r="L9" s="42">
        <v>4.1089704996989767</v>
      </c>
      <c r="M9" s="45">
        <v>280</v>
      </c>
      <c r="N9" s="42">
        <v>3.9425513939735284</v>
      </c>
      <c r="O9" s="45">
        <v>292</v>
      </c>
      <c r="P9" s="63">
        <v>3.8793676099375585</v>
      </c>
      <c r="Q9" s="45">
        <v>261</v>
      </c>
      <c r="R9" s="63">
        <v>3.868385949310805</v>
      </c>
      <c r="S9" s="45">
        <v>280</v>
      </c>
      <c r="T9" s="63">
        <v>4.094764551038315</v>
      </c>
      <c r="U9" s="45">
        <v>252</v>
      </c>
      <c r="V9" s="63">
        <v>4.0481927710843371</v>
      </c>
    </row>
    <row r="10" spans="1:22" x14ac:dyDescent="0.35">
      <c r="A10" s="16"/>
      <c r="B10" s="34" t="s">
        <v>361</v>
      </c>
      <c r="C10" s="45">
        <v>255</v>
      </c>
      <c r="D10" s="42">
        <v>5.1369863013698627</v>
      </c>
      <c r="E10" s="45">
        <v>287</v>
      </c>
      <c r="F10" s="42">
        <v>5.0289118626248461</v>
      </c>
      <c r="G10" s="45">
        <v>270</v>
      </c>
      <c r="H10" s="42">
        <v>4.6567781993790964</v>
      </c>
      <c r="I10" s="45">
        <v>269</v>
      </c>
      <c r="J10" s="42">
        <v>4.4163519947463472</v>
      </c>
      <c r="K10" s="45">
        <v>285</v>
      </c>
      <c r="L10" s="42">
        <v>4.2895845875978322</v>
      </c>
      <c r="M10" s="45">
        <v>283</v>
      </c>
      <c r="N10" s="42">
        <v>3.9847930160518166</v>
      </c>
      <c r="O10" s="45">
        <v>303</v>
      </c>
      <c r="P10" s="42">
        <v>4.0255081705858915</v>
      </c>
      <c r="Q10" s="45">
        <v>280</v>
      </c>
      <c r="R10" s="42">
        <v>4.1499925892989475</v>
      </c>
      <c r="S10" s="45">
        <v>231</v>
      </c>
      <c r="T10" s="42">
        <v>3.37818075460661</v>
      </c>
      <c r="U10" s="45">
        <v>202</v>
      </c>
      <c r="V10" s="42">
        <v>3.2449799196787152</v>
      </c>
    </row>
    <row r="11" spans="1:22" x14ac:dyDescent="0.35">
      <c r="A11" s="16"/>
      <c r="B11" s="34" t="s">
        <v>362</v>
      </c>
      <c r="C11" s="58">
        <v>34</v>
      </c>
      <c r="D11" s="55">
        <v>0.68493150684931503</v>
      </c>
      <c r="E11" s="58">
        <v>37</v>
      </c>
      <c r="F11" s="55">
        <v>0.6483266164359559</v>
      </c>
      <c r="G11" s="58">
        <v>41</v>
      </c>
      <c r="H11" s="55">
        <v>0.70714039323904798</v>
      </c>
      <c r="I11" s="58">
        <v>42</v>
      </c>
      <c r="J11" s="55">
        <v>0.68954194713511741</v>
      </c>
      <c r="K11" s="58">
        <v>40</v>
      </c>
      <c r="L11" s="55">
        <v>0.60204695966285371</v>
      </c>
      <c r="M11" s="58">
        <v>42</v>
      </c>
      <c r="N11" s="55">
        <v>0.5913827090960293</v>
      </c>
      <c r="O11" s="58">
        <v>36</v>
      </c>
      <c r="P11" s="42">
        <v>0.47827819848545233</v>
      </c>
      <c r="Q11" s="58">
        <v>36</v>
      </c>
      <c r="R11" s="42">
        <v>0.53357047576700756</v>
      </c>
      <c r="S11" s="58">
        <v>31</v>
      </c>
      <c r="T11" s="42">
        <v>0.45334893243638491</v>
      </c>
      <c r="U11" s="58">
        <v>24</v>
      </c>
      <c r="V11" s="42">
        <v>0.38554216867469876</v>
      </c>
    </row>
    <row r="12" spans="1:22" x14ac:dyDescent="0.35">
      <c r="A12" s="16"/>
      <c r="B12" s="37" t="s">
        <v>347</v>
      </c>
      <c r="C12" s="45">
        <v>121</v>
      </c>
      <c r="D12" s="42">
        <v>2.4375503626107977</v>
      </c>
      <c r="E12" s="45">
        <v>125</v>
      </c>
      <c r="F12" s="42">
        <v>2.1902926230944453</v>
      </c>
      <c r="G12" s="45">
        <v>114</v>
      </c>
      <c r="H12" s="42">
        <v>1.9661952397378408</v>
      </c>
      <c r="I12" s="45">
        <v>112</v>
      </c>
      <c r="J12" s="42">
        <v>1.8387785256936462</v>
      </c>
      <c r="K12" s="45">
        <v>102</v>
      </c>
      <c r="L12" s="42">
        <v>1.5352197471402769</v>
      </c>
      <c r="M12" s="45">
        <v>109</v>
      </c>
      <c r="N12" s="42">
        <v>1.5347789355111237</v>
      </c>
      <c r="O12" s="45">
        <v>135</v>
      </c>
      <c r="P12" s="42">
        <v>1.7935432443204464</v>
      </c>
      <c r="Q12" s="45">
        <v>141</v>
      </c>
      <c r="R12" s="42">
        <v>2.0898176967541127</v>
      </c>
      <c r="S12" s="45">
        <v>252</v>
      </c>
      <c r="T12" s="42">
        <v>3.6852880959344838</v>
      </c>
      <c r="U12" s="45">
        <v>426</v>
      </c>
      <c r="V12" s="42">
        <v>6.8433734939759034</v>
      </c>
    </row>
    <row r="13" spans="1:22" x14ac:dyDescent="0.35">
      <c r="A13" s="16"/>
      <c r="B13" s="51" t="s">
        <v>269</v>
      </c>
      <c r="C13" s="71">
        <v>4964</v>
      </c>
      <c r="D13" s="64">
        <v>100</v>
      </c>
      <c r="E13" s="71">
        <v>5707</v>
      </c>
      <c r="F13" s="64">
        <v>100</v>
      </c>
      <c r="G13" s="71">
        <v>5798</v>
      </c>
      <c r="H13" s="64">
        <v>100</v>
      </c>
      <c r="I13" s="71">
        <v>6091</v>
      </c>
      <c r="J13" s="64">
        <v>100</v>
      </c>
      <c r="K13" s="71">
        <v>6644</v>
      </c>
      <c r="L13" s="64">
        <v>100</v>
      </c>
      <c r="M13" s="71">
        <v>7102</v>
      </c>
      <c r="N13" s="64">
        <v>100</v>
      </c>
      <c r="O13" s="71">
        <v>7527</v>
      </c>
      <c r="P13" s="64">
        <v>100</v>
      </c>
      <c r="Q13" s="71">
        <f>SUM(Q6:Q12)</f>
        <v>6747</v>
      </c>
      <c r="R13" s="64">
        <v>99.999999999999986</v>
      </c>
      <c r="S13" s="71">
        <v>6838</v>
      </c>
      <c r="T13" s="64">
        <f>SUM(T6:T12)</f>
        <v>99.999999999999986</v>
      </c>
      <c r="U13" s="71">
        <v>6225</v>
      </c>
      <c r="V13" s="64">
        <v>100</v>
      </c>
    </row>
    <row r="14" spans="1:22" x14ac:dyDescent="0.35">
      <c r="A14" s="16"/>
      <c r="B14" s="34"/>
      <c r="C14" s="45"/>
      <c r="D14" s="42"/>
      <c r="E14" s="45"/>
      <c r="F14" s="42"/>
      <c r="G14" s="45"/>
      <c r="H14" s="42"/>
      <c r="I14" s="45"/>
      <c r="J14" s="42"/>
      <c r="K14" s="45"/>
      <c r="L14" s="42"/>
      <c r="M14" s="45"/>
      <c r="N14" s="42"/>
      <c r="O14" s="45"/>
      <c r="P14" s="64"/>
      <c r="Q14" s="45"/>
      <c r="R14" s="64"/>
    </row>
    <row r="15" spans="1:22" x14ac:dyDescent="0.35">
      <c r="A15" s="16"/>
      <c r="B15" s="34"/>
      <c r="C15" s="60"/>
      <c r="D15" s="63"/>
      <c r="E15" s="60"/>
      <c r="F15" s="63"/>
      <c r="G15" s="60"/>
      <c r="H15" s="63"/>
      <c r="I15" s="60"/>
      <c r="J15" s="63"/>
      <c r="K15" s="60"/>
      <c r="L15" s="63"/>
      <c r="M15" s="60"/>
      <c r="N15" s="63"/>
      <c r="O15" s="60"/>
      <c r="P15" s="63"/>
      <c r="Q15" s="60"/>
      <c r="R15" s="63"/>
    </row>
    <row r="16" spans="1:22" x14ac:dyDescent="0.35">
      <c r="A16" s="16"/>
      <c r="B16" s="33" t="s">
        <v>363</v>
      </c>
      <c r="C16" s="40"/>
      <c r="D16" s="40"/>
      <c r="E16" s="40"/>
      <c r="F16" s="40"/>
      <c r="G16" s="40"/>
      <c r="H16" s="40"/>
      <c r="I16" s="40"/>
      <c r="J16" s="40"/>
      <c r="K16" s="40"/>
      <c r="L16" s="40"/>
      <c r="M16" s="40"/>
      <c r="N16" s="40"/>
      <c r="O16" s="40"/>
      <c r="P16" s="42"/>
      <c r="Q16" s="40"/>
      <c r="R16" s="42"/>
    </row>
    <row r="17" spans="1:22" x14ac:dyDescent="0.35">
      <c r="A17" s="16"/>
      <c r="B17" s="34" t="s">
        <v>357</v>
      </c>
      <c r="C17" s="58">
        <v>206</v>
      </c>
      <c r="D17" s="42">
        <v>54.787234042553187</v>
      </c>
      <c r="E17" s="58">
        <v>196</v>
      </c>
      <c r="F17" s="42">
        <v>48.275862068965516</v>
      </c>
      <c r="G17" s="58">
        <v>206</v>
      </c>
      <c r="H17" s="42">
        <v>48.931116389548698</v>
      </c>
      <c r="I17" s="58">
        <v>220</v>
      </c>
      <c r="J17" s="42">
        <v>51.401869158878498</v>
      </c>
      <c r="K17" s="58">
        <v>274</v>
      </c>
      <c r="L17" s="42">
        <v>54.043392504930964</v>
      </c>
      <c r="M17" s="58">
        <v>332</v>
      </c>
      <c r="N17" s="42">
        <v>58.657243816254415</v>
      </c>
      <c r="O17" s="58">
        <v>346</v>
      </c>
      <c r="P17" s="55">
        <v>60.173913043478258</v>
      </c>
      <c r="Q17" s="58">
        <v>224</v>
      </c>
      <c r="R17" s="55">
        <v>55.445544554455452</v>
      </c>
      <c r="S17" s="58">
        <v>236</v>
      </c>
      <c r="T17" s="55">
        <v>57.420924574209245</v>
      </c>
      <c r="U17" s="58">
        <v>200</v>
      </c>
      <c r="V17" s="55">
        <v>58.309037900874635</v>
      </c>
    </row>
    <row r="18" spans="1:22" x14ac:dyDescent="0.35">
      <c r="A18" s="16"/>
      <c r="B18" s="34" t="s">
        <v>358</v>
      </c>
      <c r="C18" s="45">
        <v>39</v>
      </c>
      <c r="D18" s="42">
        <v>10.372340425531915</v>
      </c>
      <c r="E18" s="45">
        <v>45</v>
      </c>
      <c r="F18" s="42">
        <v>11.083743842364532</v>
      </c>
      <c r="G18" s="45">
        <v>58</v>
      </c>
      <c r="H18" s="42">
        <v>13.776722090261281</v>
      </c>
      <c r="I18" s="45">
        <v>47</v>
      </c>
      <c r="J18" s="42">
        <v>10.981308411214954</v>
      </c>
      <c r="K18" s="45">
        <v>50</v>
      </c>
      <c r="L18" s="42">
        <v>9.8619329388560164</v>
      </c>
      <c r="M18" s="45">
        <v>46</v>
      </c>
      <c r="N18" s="42">
        <v>8.1272084805653702</v>
      </c>
      <c r="O18" s="45">
        <v>43</v>
      </c>
      <c r="P18" s="55">
        <v>7.4782608695652177</v>
      </c>
      <c r="Q18" s="45">
        <v>36</v>
      </c>
      <c r="R18" s="55">
        <v>8.9108910891089099</v>
      </c>
      <c r="S18" s="45">
        <v>38</v>
      </c>
      <c r="T18" s="55">
        <v>9.2457420924574212</v>
      </c>
      <c r="U18" s="45">
        <v>30</v>
      </c>
      <c r="V18" s="55">
        <v>8.7463556851311957</v>
      </c>
    </row>
    <row r="19" spans="1:22" x14ac:dyDescent="0.35">
      <c r="A19" s="16"/>
      <c r="B19" s="34" t="s">
        <v>359</v>
      </c>
      <c r="C19" s="60">
        <v>70</v>
      </c>
      <c r="D19" s="63">
        <v>18.617021276595743</v>
      </c>
      <c r="E19" s="60">
        <v>100</v>
      </c>
      <c r="F19" s="63">
        <v>24.630541871921181</v>
      </c>
      <c r="G19" s="60">
        <v>92</v>
      </c>
      <c r="H19" s="63">
        <v>21.852731591448933</v>
      </c>
      <c r="I19" s="60">
        <v>80</v>
      </c>
      <c r="J19" s="63">
        <v>18.691588785046729</v>
      </c>
      <c r="K19" s="60">
        <v>86</v>
      </c>
      <c r="L19" s="63">
        <v>16.962524654832347</v>
      </c>
      <c r="M19" s="60">
        <v>104</v>
      </c>
      <c r="N19" s="63">
        <v>18.374558303886925</v>
      </c>
      <c r="O19" s="60">
        <v>113</v>
      </c>
      <c r="P19" s="42">
        <v>19.652173913043477</v>
      </c>
      <c r="Q19" s="60">
        <v>73</v>
      </c>
      <c r="R19" s="42">
        <v>18.06930693069307</v>
      </c>
      <c r="S19" s="60">
        <v>68</v>
      </c>
      <c r="T19" s="42">
        <v>16.545012165450121</v>
      </c>
      <c r="U19" s="60">
        <v>53</v>
      </c>
      <c r="V19" s="42">
        <v>15.451895043731778</v>
      </c>
    </row>
    <row r="20" spans="1:22" x14ac:dyDescent="0.35">
      <c r="A20" s="16"/>
      <c r="B20" s="34" t="s">
        <v>360</v>
      </c>
      <c r="C20" s="45">
        <v>15</v>
      </c>
      <c r="D20" s="42">
        <v>3.9893617021276597</v>
      </c>
      <c r="E20" s="45">
        <v>19</v>
      </c>
      <c r="F20" s="42">
        <v>4.6798029556650249</v>
      </c>
      <c r="G20" s="45">
        <v>18</v>
      </c>
      <c r="H20" s="42">
        <v>4.2755344418052257</v>
      </c>
      <c r="I20" s="45">
        <v>15</v>
      </c>
      <c r="J20" s="42">
        <v>3.5046728971962615</v>
      </c>
      <c r="K20" s="45">
        <v>23</v>
      </c>
      <c r="L20" s="42">
        <v>4.5364891518737673</v>
      </c>
      <c r="M20" s="45">
        <v>27</v>
      </c>
      <c r="N20" s="42">
        <v>4.7703180212014136</v>
      </c>
      <c r="O20" s="45">
        <v>20</v>
      </c>
      <c r="P20" s="42">
        <v>3.4782608695652173</v>
      </c>
      <c r="Q20" s="45">
        <v>16</v>
      </c>
      <c r="R20" s="42">
        <v>3.9603960396039604</v>
      </c>
      <c r="S20" s="45">
        <v>13</v>
      </c>
      <c r="T20" s="42">
        <v>3.1630170316301705</v>
      </c>
      <c r="U20" s="45">
        <v>11</v>
      </c>
      <c r="V20" s="42">
        <v>3.2069970845481048</v>
      </c>
    </row>
    <row r="21" spans="1:22" x14ac:dyDescent="0.35">
      <c r="A21" s="16"/>
      <c r="B21" s="34" t="s">
        <v>361</v>
      </c>
      <c r="C21" s="45">
        <v>25</v>
      </c>
      <c r="D21" s="42">
        <v>6.6489361702127656</v>
      </c>
      <c r="E21" s="45">
        <v>25</v>
      </c>
      <c r="F21" s="42">
        <v>6.1576354679802954</v>
      </c>
      <c r="G21" s="45">
        <v>20</v>
      </c>
      <c r="H21" s="42">
        <v>4.7505938242280283</v>
      </c>
      <c r="I21" s="45">
        <v>21</v>
      </c>
      <c r="J21" s="42">
        <v>4.9065420560747661</v>
      </c>
      <c r="K21" s="45">
        <v>28</v>
      </c>
      <c r="L21" s="42">
        <v>5.5226824457593686</v>
      </c>
      <c r="M21" s="45">
        <v>30</v>
      </c>
      <c r="N21" s="42">
        <v>5.3003533568904597</v>
      </c>
      <c r="O21" s="45">
        <v>31</v>
      </c>
      <c r="P21" s="63">
        <v>5.3913043478260869</v>
      </c>
      <c r="Q21" s="45">
        <v>19</v>
      </c>
      <c r="R21" s="63">
        <v>4.7029702970297027</v>
      </c>
      <c r="S21" s="45">
        <v>8</v>
      </c>
      <c r="T21" s="63">
        <v>1.9464720194647203</v>
      </c>
      <c r="U21" s="45">
        <v>10</v>
      </c>
      <c r="V21" s="63">
        <v>2.9154518950437316</v>
      </c>
    </row>
    <row r="22" spans="1:22" x14ac:dyDescent="0.35">
      <c r="A22" s="16"/>
      <c r="B22" s="34" t="s">
        <v>362</v>
      </c>
      <c r="C22" s="58">
        <v>12</v>
      </c>
      <c r="D22" s="55">
        <v>3.1914893617021276</v>
      </c>
      <c r="E22" s="58">
        <v>13</v>
      </c>
      <c r="F22" s="55">
        <v>3.201970443349754</v>
      </c>
      <c r="G22" s="58">
        <v>13</v>
      </c>
      <c r="H22" s="55">
        <v>3.0878859857482186</v>
      </c>
      <c r="I22" s="58">
        <v>9</v>
      </c>
      <c r="J22" s="55">
        <v>2.1028037383177569</v>
      </c>
      <c r="K22" s="58">
        <v>10</v>
      </c>
      <c r="L22" s="55">
        <v>1.9723865877712032</v>
      </c>
      <c r="M22" s="58">
        <v>11</v>
      </c>
      <c r="N22" s="55">
        <v>1.9434628975265018</v>
      </c>
      <c r="O22" s="58">
        <v>10</v>
      </c>
      <c r="P22" s="42">
        <v>1.7391304347826086</v>
      </c>
      <c r="Q22" s="58">
        <v>8</v>
      </c>
      <c r="R22" s="42">
        <v>1.9801980198019802</v>
      </c>
      <c r="S22" s="58">
        <v>10</v>
      </c>
      <c r="T22" s="42">
        <v>2.4330900243309004</v>
      </c>
      <c r="U22" s="58">
        <v>7</v>
      </c>
      <c r="V22" s="42">
        <v>2.0408163265306123</v>
      </c>
    </row>
    <row r="23" spans="1:22" x14ac:dyDescent="0.35">
      <c r="A23" s="16"/>
      <c r="B23" s="37" t="s">
        <v>347</v>
      </c>
      <c r="C23" s="45">
        <v>9</v>
      </c>
      <c r="D23" s="42">
        <v>2.3936170212765959</v>
      </c>
      <c r="E23" s="45">
        <v>8</v>
      </c>
      <c r="F23" s="42">
        <v>1.9704433497536946</v>
      </c>
      <c r="G23" s="45">
        <v>14</v>
      </c>
      <c r="H23" s="42">
        <v>3.3254156769596199</v>
      </c>
      <c r="I23" s="45">
        <v>36</v>
      </c>
      <c r="J23" s="42">
        <v>8.4112149532710276</v>
      </c>
      <c r="K23" s="45">
        <v>36</v>
      </c>
      <c r="L23" s="42">
        <v>7.1005917159763312</v>
      </c>
      <c r="M23" s="45">
        <v>16</v>
      </c>
      <c r="N23" s="42">
        <v>2.8268551236749118</v>
      </c>
      <c r="O23" s="45">
        <v>12</v>
      </c>
      <c r="P23" s="42">
        <v>2.0869565217391308</v>
      </c>
      <c r="Q23" s="45">
        <v>28</v>
      </c>
      <c r="R23" s="42">
        <v>6.9306930693069315</v>
      </c>
      <c r="S23" s="45">
        <v>38</v>
      </c>
      <c r="T23" s="42">
        <v>9.2457420924574212</v>
      </c>
      <c r="U23" s="45">
        <v>32</v>
      </c>
      <c r="V23" s="42">
        <v>9.3294460641399422</v>
      </c>
    </row>
    <row r="24" spans="1:22" x14ac:dyDescent="0.35">
      <c r="A24" s="16"/>
      <c r="B24" s="51" t="s">
        <v>269</v>
      </c>
      <c r="C24" s="71">
        <v>376</v>
      </c>
      <c r="D24" s="64">
        <v>100</v>
      </c>
      <c r="E24" s="71">
        <v>406</v>
      </c>
      <c r="F24" s="64">
        <v>100</v>
      </c>
      <c r="G24" s="71">
        <v>421</v>
      </c>
      <c r="H24" s="64">
        <v>100</v>
      </c>
      <c r="I24" s="71">
        <v>428</v>
      </c>
      <c r="J24" s="64">
        <v>100</v>
      </c>
      <c r="K24" s="71">
        <v>507</v>
      </c>
      <c r="L24" s="64">
        <v>100</v>
      </c>
      <c r="M24" s="71">
        <v>566</v>
      </c>
      <c r="N24" s="64">
        <v>100</v>
      </c>
      <c r="O24" s="71">
        <v>575</v>
      </c>
      <c r="P24" s="64">
        <v>100</v>
      </c>
      <c r="Q24" s="71">
        <v>404</v>
      </c>
      <c r="R24" s="64">
        <v>100.00000000000001</v>
      </c>
      <c r="S24" s="71">
        <v>411</v>
      </c>
      <c r="T24" s="64">
        <f>SUM(T17:T23)</f>
        <v>100</v>
      </c>
      <c r="U24" s="71">
        <v>343</v>
      </c>
      <c r="V24" s="64">
        <v>100</v>
      </c>
    </row>
    <row r="25" spans="1:22" x14ac:dyDescent="0.35">
      <c r="A25" s="16"/>
      <c r="B25" s="34"/>
      <c r="C25" s="45"/>
      <c r="D25" s="42"/>
      <c r="E25" s="45"/>
      <c r="F25" s="42"/>
      <c r="G25" s="45"/>
      <c r="H25" s="42"/>
      <c r="I25" s="45"/>
      <c r="J25" s="42"/>
      <c r="K25" s="45"/>
      <c r="L25" s="42"/>
      <c r="M25" s="45"/>
      <c r="N25" s="42"/>
      <c r="O25" s="45"/>
      <c r="P25" s="42"/>
      <c r="Q25" s="45"/>
      <c r="R25" s="42"/>
    </row>
    <row r="26" spans="1:22" x14ac:dyDescent="0.35">
      <c r="A26" s="16"/>
      <c r="B26" s="37"/>
      <c r="C26" s="45"/>
      <c r="D26" s="42"/>
      <c r="E26" s="45"/>
      <c r="F26" s="42"/>
      <c r="G26" s="45"/>
      <c r="H26" s="42"/>
      <c r="I26" s="45"/>
      <c r="J26" s="42"/>
      <c r="K26" s="45"/>
      <c r="L26" s="42"/>
      <c r="M26" s="45"/>
      <c r="N26" s="42"/>
      <c r="O26" s="45"/>
      <c r="P26" s="64"/>
      <c r="Q26" s="45"/>
      <c r="R26" s="64"/>
    </row>
    <row r="27" spans="1:22" x14ac:dyDescent="0.35">
      <c r="A27" s="16"/>
      <c r="B27" s="33" t="s">
        <v>269</v>
      </c>
      <c r="C27" s="40"/>
      <c r="D27" s="40"/>
      <c r="E27" s="40"/>
      <c r="F27" s="40"/>
      <c r="G27" s="40"/>
      <c r="H27" s="40"/>
      <c r="I27" s="40"/>
      <c r="J27" s="40"/>
      <c r="K27" s="40"/>
      <c r="L27" s="40"/>
      <c r="M27" s="40"/>
      <c r="N27" s="40"/>
      <c r="O27" s="40"/>
      <c r="P27" s="63"/>
      <c r="Q27" s="40"/>
      <c r="R27" s="63"/>
    </row>
    <row r="28" spans="1:22" x14ac:dyDescent="0.35">
      <c r="A28" s="16"/>
      <c r="B28" s="34" t="s">
        <v>357</v>
      </c>
      <c r="C28" s="58">
        <v>3137</v>
      </c>
      <c r="D28" s="42">
        <v>58.745318352059925</v>
      </c>
      <c r="E28" s="58">
        <v>3517</v>
      </c>
      <c r="F28" s="42">
        <v>57.533126124652377</v>
      </c>
      <c r="G28" s="58">
        <v>3537</v>
      </c>
      <c r="H28" s="42">
        <v>56.874095513748188</v>
      </c>
      <c r="I28" s="58">
        <v>3730</v>
      </c>
      <c r="J28" s="42">
        <v>57.217364626476453</v>
      </c>
      <c r="K28" s="58">
        <v>4039</v>
      </c>
      <c r="L28" s="42">
        <v>56.481610963501602</v>
      </c>
      <c r="M28" s="58">
        <v>4419</v>
      </c>
      <c r="N28" s="42">
        <v>57.629107981220663</v>
      </c>
      <c r="O28" s="58">
        <v>4605</v>
      </c>
      <c r="P28" s="55">
        <v>56.837817822759817</v>
      </c>
      <c r="Q28" s="58">
        <v>4160</v>
      </c>
      <c r="R28" s="55">
        <v>58.173682002517133</v>
      </c>
      <c r="S28" s="58">
        <v>4227</v>
      </c>
      <c r="T28" s="55">
        <v>58.311491240171051</v>
      </c>
      <c r="U28" s="58">
        <v>3663</v>
      </c>
      <c r="V28" s="55">
        <v>55.770401948842874</v>
      </c>
    </row>
    <row r="29" spans="1:22" x14ac:dyDescent="0.35">
      <c r="A29" s="16"/>
      <c r="B29" s="34" t="s">
        <v>358</v>
      </c>
      <c r="C29" s="45">
        <v>592</v>
      </c>
      <c r="D29" s="42">
        <v>11.086142322097379</v>
      </c>
      <c r="E29" s="45">
        <v>706</v>
      </c>
      <c r="F29" s="42">
        <v>11.549157533126124</v>
      </c>
      <c r="G29" s="45">
        <v>716</v>
      </c>
      <c r="H29" s="42">
        <v>11.513105000803987</v>
      </c>
      <c r="I29" s="45">
        <v>740</v>
      </c>
      <c r="J29" s="42">
        <v>11.351434269059672</v>
      </c>
      <c r="K29" s="45">
        <v>807</v>
      </c>
      <c r="L29" s="42">
        <v>11.285134946161376</v>
      </c>
      <c r="M29" s="45">
        <v>809</v>
      </c>
      <c r="N29" s="42">
        <v>10.550339071465832</v>
      </c>
      <c r="O29" s="45">
        <v>868</v>
      </c>
      <c r="P29" s="45">
        <v>10.71340409775364</v>
      </c>
      <c r="Q29" s="45">
        <v>770</v>
      </c>
      <c r="R29" s="55">
        <v>10.767724793735143</v>
      </c>
      <c r="S29" s="45">
        <v>732</v>
      </c>
      <c r="T29" s="55">
        <v>10.097944544075045</v>
      </c>
      <c r="U29" s="45">
        <v>669</v>
      </c>
      <c r="V29" s="55">
        <v>10.185749086479902</v>
      </c>
    </row>
    <row r="30" spans="1:22" x14ac:dyDescent="0.35">
      <c r="A30" s="16"/>
      <c r="B30" s="34" t="s">
        <v>359</v>
      </c>
      <c r="C30" s="60">
        <v>932</v>
      </c>
      <c r="D30" s="63">
        <v>17.45318352059925</v>
      </c>
      <c r="E30" s="60">
        <v>1115</v>
      </c>
      <c r="F30" s="63">
        <v>18.239816783903155</v>
      </c>
      <c r="G30" s="60">
        <v>1209</v>
      </c>
      <c r="H30" s="63">
        <v>19.440424505547515</v>
      </c>
      <c r="I30" s="60">
        <v>1268</v>
      </c>
      <c r="J30" s="63">
        <v>19.450836017794142</v>
      </c>
      <c r="K30" s="60">
        <v>1508</v>
      </c>
      <c r="L30" s="63">
        <v>21.087959725912459</v>
      </c>
      <c r="M30" s="60">
        <v>1642</v>
      </c>
      <c r="N30" s="63">
        <v>21.413667188315074</v>
      </c>
      <c r="O30" s="60">
        <v>1790</v>
      </c>
      <c r="P30" s="55">
        <v>22.093310293754627</v>
      </c>
      <c r="Q30" s="60">
        <v>1432</v>
      </c>
      <c r="R30" s="55">
        <v>20.025171304712629</v>
      </c>
      <c r="S30" s="60">
        <v>1427</v>
      </c>
      <c r="T30" s="55">
        <v>19.685473858463236</v>
      </c>
      <c r="U30" s="60">
        <v>1272</v>
      </c>
      <c r="V30" s="55">
        <v>19.366626065773445</v>
      </c>
    </row>
    <row r="31" spans="1:22" x14ac:dyDescent="0.35">
      <c r="A31" s="16"/>
      <c r="B31" s="34" t="s">
        <v>360</v>
      </c>
      <c r="C31" s="45">
        <v>223</v>
      </c>
      <c r="D31" s="42">
        <v>4.1760299625468162</v>
      </c>
      <c r="E31" s="45">
        <v>280</v>
      </c>
      <c r="F31" s="42">
        <v>4.5804024210698513</v>
      </c>
      <c r="G31" s="45">
        <v>285</v>
      </c>
      <c r="H31" s="42">
        <v>4.5827303424987944</v>
      </c>
      <c r="I31" s="45">
        <v>292</v>
      </c>
      <c r="J31" s="42">
        <v>4.4792146034667892</v>
      </c>
      <c r="K31" s="45">
        <v>296</v>
      </c>
      <c r="L31" s="42">
        <v>4.139281219409872</v>
      </c>
      <c r="M31" s="45">
        <v>307</v>
      </c>
      <c r="N31" s="42">
        <v>4.0036515388628064</v>
      </c>
      <c r="O31" s="45">
        <v>312</v>
      </c>
      <c r="P31" s="42">
        <v>3.850901012095779</v>
      </c>
      <c r="Q31" s="45">
        <v>277</v>
      </c>
      <c r="R31" s="55">
        <v>3.8735841141099145</v>
      </c>
      <c r="S31" s="45">
        <v>293</v>
      </c>
      <c r="T31" s="55">
        <v>4.0419368188715685</v>
      </c>
      <c r="U31" s="45">
        <v>263</v>
      </c>
      <c r="V31" s="55">
        <v>4.0042630937880634</v>
      </c>
    </row>
    <row r="32" spans="1:22" x14ac:dyDescent="0.35">
      <c r="A32" s="16"/>
      <c r="B32" s="34" t="s">
        <v>361</v>
      </c>
      <c r="C32" s="45">
        <v>280</v>
      </c>
      <c r="D32" s="42">
        <v>5.2434456928838955</v>
      </c>
      <c r="E32" s="45">
        <v>312</v>
      </c>
      <c r="F32" s="42">
        <v>5.1038769834778339</v>
      </c>
      <c r="G32" s="45">
        <v>290</v>
      </c>
      <c r="H32" s="42">
        <v>4.6631291204373699</v>
      </c>
      <c r="I32" s="45">
        <v>290</v>
      </c>
      <c r="J32" s="42">
        <v>4.4485350513882498</v>
      </c>
      <c r="K32" s="45">
        <v>313</v>
      </c>
      <c r="L32" s="42">
        <v>4.3770102083624671</v>
      </c>
      <c r="M32" s="45">
        <v>313</v>
      </c>
      <c r="N32" s="42">
        <v>4.0818988002086591</v>
      </c>
      <c r="O32" s="45">
        <v>334</v>
      </c>
      <c r="P32" s="42">
        <v>4.1224389039743272</v>
      </c>
      <c r="Q32" s="45">
        <v>299</v>
      </c>
      <c r="R32" s="55">
        <v>4.1812333939309188</v>
      </c>
      <c r="S32" s="45">
        <v>239</v>
      </c>
      <c r="T32" s="55">
        <v>3.2970064836529178</v>
      </c>
      <c r="U32" s="45">
        <v>212</v>
      </c>
      <c r="V32" s="55">
        <v>3.2277710109622411</v>
      </c>
    </row>
    <row r="33" spans="1:22" x14ac:dyDescent="0.35">
      <c r="A33" s="16"/>
      <c r="B33" s="34" t="s">
        <v>362</v>
      </c>
      <c r="C33" s="58">
        <v>46</v>
      </c>
      <c r="D33" s="55">
        <v>0.86142322097378277</v>
      </c>
      <c r="E33" s="58">
        <v>50</v>
      </c>
      <c r="F33" s="55">
        <v>0.81792900376247335</v>
      </c>
      <c r="G33" s="58">
        <v>54</v>
      </c>
      <c r="H33" s="55">
        <v>0.86830680173661368</v>
      </c>
      <c r="I33" s="58">
        <v>51</v>
      </c>
      <c r="J33" s="55">
        <v>0.78232857800276112</v>
      </c>
      <c r="K33" s="58">
        <v>50</v>
      </c>
      <c r="L33" s="55">
        <v>0.69920290868410007</v>
      </c>
      <c r="M33" s="58">
        <v>53</v>
      </c>
      <c r="N33" s="55">
        <v>0.6911841418883673</v>
      </c>
      <c r="O33" s="58">
        <v>46</v>
      </c>
      <c r="P33" s="63">
        <v>0.56776104665514693</v>
      </c>
      <c r="Q33" s="58">
        <v>44</v>
      </c>
      <c r="R33" s="55">
        <v>0.61529855964200819</v>
      </c>
      <c r="S33" s="58">
        <v>41</v>
      </c>
      <c r="T33" s="55">
        <v>0.56559525451786452</v>
      </c>
      <c r="U33" s="58">
        <v>31</v>
      </c>
      <c r="V33" s="55">
        <v>0.47198538367844095</v>
      </c>
    </row>
    <row r="34" spans="1:22" x14ac:dyDescent="0.35">
      <c r="A34" s="16"/>
      <c r="B34" s="37" t="s">
        <v>347</v>
      </c>
      <c r="C34" s="45">
        <v>130</v>
      </c>
      <c r="D34" s="42">
        <v>2.4344569288389515</v>
      </c>
      <c r="E34" s="45">
        <v>133</v>
      </c>
      <c r="F34" s="42">
        <v>2.1756911500081793</v>
      </c>
      <c r="G34" s="45">
        <v>128</v>
      </c>
      <c r="H34" s="42">
        <v>2.0582087152275284</v>
      </c>
      <c r="I34" s="45">
        <v>148</v>
      </c>
      <c r="J34" s="42">
        <v>2.2702868538119341</v>
      </c>
      <c r="K34" s="45">
        <v>138</v>
      </c>
      <c r="L34" s="42">
        <v>1.9298000279681162</v>
      </c>
      <c r="M34" s="45">
        <v>125</v>
      </c>
      <c r="N34" s="42">
        <v>1.630151278038602</v>
      </c>
      <c r="O34" s="45">
        <v>147</v>
      </c>
      <c r="P34" s="42">
        <v>1.8143668230066652</v>
      </c>
      <c r="Q34" s="45">
        <v>169</v>
      </c>
      <c r="R34" s="55">
        <v>2.3633058313522586</v>
      </c>
      <c r="S34" s="45">
        <v>290</v>
      </c>
      <c r="T34" s="55">
        <v>4.00055180024831</v>
      </c>
      <c r="U34" s="45">
        <v>458</v>
      </c>
      <c r="V34" s="55">
        <v>6.9732034104750307</v>
      </c>
    </row>
    <row r="35" spans="1:22" x14ac:dyDescent="0.35">
      <c r="A35" s="16"/>
      <c r="B35" s="51" t="s">
        <v>269</v>
      </c>
      <c r="C35" s="71">
        <v>5340</v>
      </c>
      <c r="D35" s="64">
        <v>100</v>
      </c>
      <c r="E35" s="71">
        <v>6113</v>
      </c>
      <c r="F35" s="64">
        <v>100</v>
      </c>
      <c r="G35" s="71">
        <v>6219</v>
      </c>
      <c r="H35" s="64">
        <v>100</v>
      </c>
      <c r="I35" s="71">
        <v>6519</v>
      </c>
      <c r="J35" s="64">
        <v>100</v>
      </c>
      <c r="K35" s="71">
        <v>7151</v>
      </c>
      <c r="L35" s="64">
        <v>100</v>
      </c>
      <c r="M35" s="71">
        <v>7668</v>
      </c>
      <c r="N35" s="64">
        <v>100</v>
      </c>
      <c r="O35" s="71">
        <v>8102</v>
      </c>
      <c r="P35" s="64">
        <v>100</v>
      </c>
      <c r="Q35" s="71">
        <v>7151</v>
      </c>
      <c r="R35" s="64">
        <v>100.00000000000003</v>
      </c>
      <c r="S35" s="71">
        <v>7249</v>
      </c>
      <c r="T35" s="64">
        <v>100.00000000000003</v>
      </c>
      <c r="U35" s="71">
        <v>6568</v>
      </c>
      <c r="V35" s="64">
        <v>100</v>
      </c>
    </row>
    <row r="36" spans="1:22" x14ac:dyDescent="0.35">
      <c r="A36" s="16"/>
      <c r="B36" s="37"/>
      <c r="C36" s="45"/>
      <c r="D36" s="42"/>
      <c r="E36" s="45"/>
      <c r="F36" s="42"/>
      <c r="G36" s="45"/>
      <c r="H36" s="42"/>
      <c r="I36" s="45"/>
      <c r="J36" s="42"/>
      <c r="K36" s="45"/>
      <c r="L36" s="42"/>
      <c r="M36" s="45"/>
      <c r="N36" s="42"/>
      <c r="O36" s="45"/>
      <c r="P36" s="42"/>
      <c r="Q36" s="16"/>
      <c r="R36" s="42"/>
      <c r="S36" s="16"/>
      <c r="T36" s="42"/>
      <c r="U36" s="42"/>
      <c r="V36" s="42"/>
    </row>
    <row r="37" spans="1:22" x14ac:dyDescent="0.35">
      <c r="A37" s="16"/>
      <c r="B37" s="34" t="s">
        <v>237</v>
      </c>
      <c r="C37" s="58"/>
      <c r="D37" s="42"/>
      <c r="E37" s="58"/>
      <c r="F37" s="42"/>
      <c r="G37" s="58"/>
      <c r="H37" s="42"/>
      <c r="I37" s="58"/>
      <c r="J37" s="42"/>
      <c r="K37" s="58"/>
      <c r="L37" s="42"/>
      <c r="M37" s="58"/>
      <c r="N37" s="42"/>
      <c r="O37" s="58"/>
      <c r="P37" s="42"/>
      <c r="Q37" s="16"/>
      <c r="R37" s="42"/>
      <c r="S37" s="16"/>
      <c r="T37" s="42"/>
      <c r="U37" s="42"/>
      <c r="V37" s="42"/>
    </row>
    <row r="38" spans="1:22" x14ac:dyDescent="0.35">
      <c r="A38" s="16"/>
      <c r="B38" s="34"/>
      <c r="C38" s="45"/>
      <c r="D38" s="42"/>
      <c r="E38" s="45"/>
      <c r="F38" s="42"/>
      <c r="G38" s="45"/>
      <c r="H38" s="42"/>
      <c r="I38" s="45"/>
      <c r="J38" s="42"/>
      <c r="K38" s="45"/>
      <c r="L38" s="42"/>
      <c r="M38" s="45"/>
      <c r="N38" s="42"/>
      <c r="O38" s="45"/>
      <c r="P38" s="42"/>
      <c r="Q38" s="16"/>
      <c r="R38" s="64"/>
      <c r="S38" s="16"/>
      <c r="T38" s="64"/>
      <c r="U38" s="64"/>
      <c r="V38" s="64"/>
    </row>
    <row r="39" spans="1:22" x14ac:dyDescent="0.35">
      <c r="A39" s="16"/>
      <c r="B39" s="34"/>
      <c r="C39" s="60"/>
      <c r="D39" s="63"/>
      <c r="E39" s="60"/>
      <c r="F39" s="63"/>
      <c r="G39" s="60"/>
      <c r="H39" s="63"/>
      <c r="I39" s="60"/>
      <c r="J39" s="63"/>
      <c r="K39" s="60"/>
      <c r="L39" s="63"/>
      <c r="M39" s="60"/>
      <c r="N39" s="63"/>
      <c r="O39" s="60"/>
      <c r="P39" s="63"/>
      <c r="Q39" s="16"/>
      <c r="R39" s="16"/>
      <c r="S39" s="16"/>
      <c r="T39" s="16"/>
      <c r="U39" s="16"/>
      <c r="V39" s="16"/>
    </row>
    <row r="40" spans="1:22" x14ac:dyDescent="0.35">
      <c r="A40" s="16"/>
      <c r="B40" s="34"/>
      <c r="C40" s="45"/>
      <c r="D40" s="42"/>
      <c r="E40" s="45"/>
      <c r="F40" s="42"/>
      <c r="G40" s="45"/>
      <c r="H40" s="42"/>
      <c r="I40" s="45"/>
      <c r="J40" s="42"/>
      <c r="K40" s="45"/>
      <c r="L40" s="42"/>
      <c r="M40" s="45"/>
      <c r="N40" s="42"/>
      <c r="O40" s="45"/>
      <c r="P40" s="42"/>
      <c r="Q40" s="16"/>
      <c r="R40" s="16"/>
      <c r="S40" s="16"/>
      <c r="T40" s="16"/>
      <c r="U40" s="16"/>
      <c r="V40" s="16"/>
    </row>
    <row r="41" spans="1:22" x14ac:dyDescent="0.35">
      <c r="A41" s="16"/>
      <c r="B41" s="34"/>
      <c r="C41" s="45"/>
      <c r="D41" s="42"/>
      <c r="E41" s="45"/>
      <c r="F41" s="42"/>
      <c r="G41" s="45"/>
      <c r="H41" s="42"/>
      <c r="I41" s="45"/>
      <c r="J41" s="42"/>
      <c r="K41" s="45"/>
      <c r="L41" s="42"/>
      <c r="M41" s="45"/>
      <c r="N41" s="42"/>
      <c r="O41" s="45"/>
      <c r="P41" s="42"/>
      <c r="Q41" s="16"/>
      <c r="R41" s="16"/>
      <c r="S41" s="16"/>
      <c r="T41" s="16"/>
      <c r="U41" s="16"/>
      <c r="V41" s="16"/>
    </row>
    <row r="42" spans="1:22" x14ac:dyDescent="0.35">
      <c r="A42" s="16"/>
      <c r="B42" s="34"/>
      <c r="C42" s="58"/>
      <c r="D42" s="42"/>
      <c r="E42" s="58"/>
      <c r="F42" s="42"/>
      <c r="G42" s="58"/>
      <c r="H42" s="42"/>
      <c r="I42" s="58"/>
      <c r="J42" s="42"/>
      <c r="K42" s="58"/>
      <c r="L42" s="42"/>
      <c r="M42" s="58"/>
      <c r="N42" s="42"/>
      <c r="O42" s="58"/>
      <c r="P42" s="42"/>
      <c r="Q42" s="16"/>
      <c r="R42" s="16"/>
      <c r="S42" s="16"/>
      <c r="T42" s="16"/>
      <c r="U42" s="16"/>
      <c r="V42" s="16"/>
    </row>
    <row r="43" spans="1:22" x14ac:dyDescent="0.35">
      <c r="A43" s="16"/>
      <c r="B43" s="34"/>
      <c r="C43" s="45"/>
      <c r="D43" s="42"/>
      <c r="E43" s="45"/>
      <c r="F43" s="42"/>
      <c r="G43" s="45"/>
      <c r="H43" s="42"/>
      <c r="I43" s="45"/>
      <c r="J43" s="42"/>
      <c r="K43" s="45"/>
      <c r="L43" s="42"/>
      <c r="M43" s="45"/>
      <c r="N43" s="42"/>
      <c r="O43" s="45"/>
      <c r="P43" s="42"/>
      <c r="Q43" s="16"/>
      <c r="R43" s="16"/>
      <c r="S43" s="16"/>
      <c r="T43" s="16"/>
      <c r="U43" s="16"/>
      <c r="V43" s="16"/>
    </row>
    <row r="44" spans="1:22" x14ac:dyDescent="0.35">
      <c r="A44" s="16"/>
      <c r="B44" s="34"/>
      <c r="C44" s="60"/>
      <c r="D44" s="63"/>
      <c r="E44" s="60"/>
      <c r="F44" s="63"/>
      <c r="G44" s="60"/>
      <c r="H44" s="63"/>
      <c r="I44" s="60"/>
      <c r="J44" s="63"/>
      <c r="K44" s="60"/>
      <c r="L44" s="63"/>
      <c r="M44" s="60"/>
      <c r="N44" s="63"/>
      <c r="O44" s="60"/>
      <c r="P44" s="63"/>
      <c r="Q44" s="16"/>
      <c r="R44" s="16"/>
      <c r="S44" s="16"/>
      <c r="T44" s="16"/>
      <c r="U44" s="16"/>
      <c r="V44" s="16"/>
    </row>
    <row r="45" spans="1:22" x14ac:dyDescent="0.35">
      <c r="A45" s="16"/>
      <c r="B45" s="34"/>
      <c r="C45" s="45"/>
      <c r="D45" s="42"/>
      <c r="E45" s="45"/>
      <c r="F45" s="42"/>
      <c r="G45" s="45"/>
      <c r="H45" s="42"/>
      <c r="I45" s="45"/>
      <c r="J45" s="42"/>
      <c r="K45" s="45"/>
      <c r="L45" s="42"/>
      <c r="M45" s="45"/>
      <c r="N45" s="42"/>
      <c r="O45" s="45"/>
      <c r="P45" s="42"/>
      <c r="Q45" s="16"/>
      <c r="R45" s="16"/>
      <c r="S45" s="16"/>
      <c r="T45" s="16"/>
      <c r="U45" s="16"/>
      <c r="V45" s="16"/>
    </row>
    <row r="46" spans="1:22" x14ac:dyDescent="0.35">
      <c r="A46" s="16"/>
      <c r="B46" s="34"/>
      <c r="C46" s="45"/>
      <c r="D46" s="42"/>
      <c r="E46" s="45"/>
      <c r="F46" s="42"/>
      <c r="G46" s="45"/>
      <c r="H46" s="42"/>
      <c r="I46" s="45"/>
      <c r="J46" s="42"/>
      <c r="K46" s="45"/>
      <c r="L46" s="42"/>
      <c r="M46" s="45"/>
      <c r="N46" s="42"/>
      <c r="O46" s="45"/>
      <c r="P46" s="42"/>
      <c r="Q46" s="16"/>
      <c r="R46" s="16"/>
      <c r="S46" s="16"/>
      <c r="T46" s="16"/>
      <c r="U46" s="16"/>
      <c r="V46" s="16"/>
    </row>
    <row r="47" spans="1:22" x14ac:dyDescent="0.35">
      <c r="A47" s="16"/>
      <c r="B47" s="34"/>
      <c r="C47" s="58"/>
      <c r="D47" s="55"/>
      <c r="E47" s="58"/>
      <c r="F47" s="55"/>
      <c r="G47" s="58"/>
      <c r="H47" s="55"/>
      <c r="I47" s="58"/>
      <c r="J47" s="55"/>
      <c r="K47" s="58"/>
      <c r="L47" s="55"/>
      <c r="M47" s="58"/>
      <c r="N47" s="55"/>
      <c r="O47" s="58"/>
      <c r="P47" s="55"/>
      <c r="Q47" s="16"/>
      <c r="R47" s="16"/>
      <c r="S47" s="16"/>
      <c r="T47" s="16"/>
      <c r="U47" s="16"/>
      <c r="V47" s="16"/>
    </row>
    <row r="48" spans="1:22" x14ac:dyDescent="0.35">
      <c r="A48" s="16"/>
      <c r="B48" s="37"/>
      <c r="C48" s="45"/>
      <c r="D48" s="42"/>
      <c r="E48" s="45"/>
      <c r="F48" s="42"/>
      <c r="G48" s="45"/>
      <c r="H48" s="42"/>
      <c r="I48" s="45"/>
      <c r="J48" s="42"/>
      <c r="K48" s="45"/>
      <c r="L48" s="42"/>
      <c r="M48" s="45"/>
      <c r="N48" s="42"/>
      <c r="O48" s="45"/>
      <c r="P48" s="42"/>
      <c r="Q48" s="16"/>
      <c r="R48" s="16"/>
      <c r="S48" s="16"/>
      <c r="T48" s="16"/>
      <c r="U48" s="16"/>
      <c r="V48" s="16"/>
    </row>
    <row r="49" spans="1:22" x14ac:dyDescent="0.35">
      <c r="A49" s="16"/>
      <c r="B49" s="34"/>
      <c r="C49" s="58"/>
      <c r="D49" s="42"/>
      <c r="E49" s="58"/>
      <c r="F49" s="42"/>
      <c r="G49" s="58"/>
      <c r="H49" s="42"/>
      <c r="I49" s="58"/>
      <c r="J49" s="42"/>
      <c r="K49" s="58"/>
      <c r="L49" s="42"/>
      <c r="M49" s="58"/>
      <c r="N49" s="42"/>
      <c r="O49" s="58"/>
      <c r="P49" s="42"/>
      <c r="Q49" s="16"/>
      <c r="R49" s="16"/>
      <c r="S49" s="16"/>
      <c r="T49" s="16"/>
      <c r="U49" s="16"/>
      <c r="V49" s="16"/>
    </row>
    <row r="50" spans="1:22" x14ac:dyDescent="0.35">
      <c r="A50" s="16"/>
      <c r="B50" s="34"/>
      <c r="C50" s="45"/>
      <c r="D50" s="42"/>
      <c r="E50" s="45"/>
      <c r="F50" s="42"/>
      <c r="G50" s="45"/>
      <c r="H50" s="42"/>
      <c r="I50" s="45"/>
      <c r="J50" s="42"/>
      <c r="K50" s="45"/>
      <c r="L50" s="42"/>
      <c r="M50" s="45"/>
      <c r="N50" s="42"/>
      <c r="O50" s="45"/>
      <c r="P50" s="42"/>
      <c r="Q50" s="16"/>
      <c r="R50" s="16"/>
      <c r="S50" s="16"/>
      <c r="T50" s="16"/>
      <c r="U50" s="16"/>
      <c r="V50" s="16"/>
    </row>
    <row r="51" spans="1:22" x14ac:dyDescent="0.35">
      <c r="A51" s="16"/>
      <c r="B51" s="34"/>
      <c r="C51" s="60"/>
      <c r="D51" s="63"/>
      <c r="E51" s="60"/>
      <c r="F51" s="63"/>
      <c r="G51" s="60"/>
      <c r="H51" s="63"/>
      <c r="I51" s="60"/>
      <c r="J51" s="63"/>
      <c r="K51" s="60"/>
      <c r="L51" s="63"/>
      <c r="M51" s="60"/>
      <c r="N51" s="63"/>
      <c r="O51" s="60"/>
      <c r="P51" s="63"/>
      <c r="Q51" s="16"/>
      <c r="R51" s="16"/>
      <c r="S51" s="16"/>
      <c r="T51" s="16"/>
      <c r="U51" s="16"/>
      <c r="V51" s="16"/>
    </row>
    <row r="52" spans="1:22" x14ac:dyDescent="0.35">
      <c r="A52" s="16"/>
      <c r="B52" s="34"/>
      <c r="C52" s="45"/>
      <c r="D52" s="42"/>
      <c r="E52" s="45"/>
      <c r="F52" s="42"/>
      <c r="G52" s="45"/>
      <c r="H52" s="42"/>
      <c r="I52" s="45"/>
      <c r="J52" s="42"/>
      <c r="K52" s="45"/>
      <c r="L52" s="42"/>
      <c r="M52" s="45"/>
      <c r="N52" s="42"/>
      <c r="O52" s="45"/>
      <c r="P52" s="42"/>
      <c r="Q52" s="16"/>
      <c r="R52" s="16"/>
      <c r="S52" s="16"/>
      <c r="T52" s="16"/>
      <c r="U52" s="16"/>
      <c r="V52" s="16"/>
    </row>
    <row r="53" spans="1:22" x14ac:dyDescent="0.35">
      <c r="A53" s="16"/>
      <c r="B53" s="34"/>
      <c r="C53" s="45"/>
      <c r="D53" s="42"/>
      <c r="E53" s="45"/>
      <c r="F53" s="42"/>
      <c r="G53" s="45"/>
      <c r="H53" s="42"/>
      <c r="I53" s="45"/>
      <c r="J53" s="42"/>
      <c r="K53" s="45"/>
      <c r="L53" s="42"/>
      <c r="M53" s="45"/>
      <c r="N53" s="42"/>
      <c r="O53" s="45"/>
      <c r="P53" s="42"/>
      <c r="Q53" s="16"/>
      <c r="R53" s="16"/>
      <c r="S53" s="16"/>
      <c r="T53" s="16"/>
      <c r="U53" s="16"/>
      <c r="V53" s="16"/>
    </row>
    <row r="54" spans="1:22" x14ac:dyDescent="0.35">
      <c r="A54" s="16"/>
      <c r="B54" s="34"/>
      <c r="C54" s="65"/>
      <c r="D54" s="65"/>
      <c r="E54" s="65"/>
      <c r="F54" s="65"/>
      <c r="G54" s="65"/>
      <c r="H54" s="65"/>
      <c r="I54" s="65"/>
      <c r="J54" s="65"/>
      <c r="K54" s="65"/>
      <c r="L54" s="65"/>
      <c r="M54" s="65"/>
      <c r="N54" s="65"/>
      <c r="O54" s="65"/>
      <c r="P54" s="65"/>
      <c r="Q54" s="16"/>
      <c r="R54" s="16"/>
      <c r="S54" s="16"/>
      <c r="T54" s="16"/>
      <c r="U54" s="16"/>
      <c r="V54" s="16"/>
    </row>
    <row r="55" spans="1:22" x14ac:dyDescent="0.35">
      <c r="A55" s="16"/>
      <c r="B55" s="65"/>
      <c r="C55" s="65"/>
      <c r="D55" s="65"/>
      <c r="E55" s="65"/>
      <c r="F55" s="65"/>
      <c r="G55" s="65"/>
      <c r="H55" s="65"/>
      <c r="I55" s="65"/>
      <c r="J55" s="65"/>
      <c r="K55" s="65"/>
      <c r="L55" s="65"/>
      <c r="M55" s="65"/>
      <c r="N55" s="65"/>
      <c r="O55" s="65"/>
      <c r="P55" s="65"/>
      <c r="Q55" s="16"/>
      <c r="R55" s="16"/>
      <c r="S55" s="16"/>
      <c r="T55" s="16"/>
      <c r="U55" s="16"/>
      <c r="V55" s="16"/>
    </row>
    <row r="56" spans="1:22" x14ac:dyDescent="0.35">
      <c r="A56" s="16"/>
      <c r="B56" s="65"/>
      <c r="C56" s="65"/>
      <c r="D56" s="65"/>
      <c r="E56" s="65"/>
      <c r="F56" s="65"/>
      <c r="G56" s="65"/>
      <c r="H56" s="65"/>
      <c r="I56" s="65"/>
      <c r="J56" s="65"/>
      <c r="K56" s="65"/>
      <c r="L56" s="65"/>
      <c r="M56" s="65"/>
      <c r="N56" s="65"/>
      <c r="O56" s="65"/>
      <c r="P56" s="65"/>
      <c r="Q56" s="16"/>
      <c r="R56" s="16"/>
      <c r="S56" s="16"/>
      <c r="T56" s="16"/>
      <c r="U56" s="16"/>
      <c r="V56" s="16"/>
    </row>
    <row r="57" spans="1:22" x14ac:dyDescent="0.35">
      <c r="A57" s="16"/>
      <c r="B57" s="16"/>
      <c r="C57" s="16"/>
      <c r="D57" s="16"/>
      <c r="E57" s="16"/>
      <c r="F57" s="16"/>
      <c r="G57" s="16"/>
      <c r="H57" s="16"/>
      <c r="I57" s="16"/>
      <c r="J57" s="16"/>
      <c r="K57" s="16"/>
      <c r="L57" s="16"/>
      <c r="M57" s="16"/>
      <c r="N57" s="16"/>
      <c r="O57" s="16"/>
      <c r="P57" s="16"/>
      <c r="Q57" s="16"/>
      <c r="R57" s="16"/>
      <c r="S57" s="16"/>
      <c r="T57" s="16"/>
      <c r="U57" s="16"/>
      <c r="V57" s="16"/>
    </row>
    <row r="58" spans="1:22" x14ac:dyDescent="0.35">
      <c r="A58" s="16"/>
      <c r="B58" s="16"/>
      <c r="C58" s="16"/>
      <c r="D58" s="16"/>
      <c r="E58" s="16"/>
      <c r="F58" s="16"/>
      <c r="G58" s="16"/>
      <c r="H58" s="16"/>
      <c r="I58" s="16"/>
      <c r="J58" s="16"/>
      <c r="K58" s="16"/>
      <c r="L58" s="16"/>
      <c r="M58" s="16"/>
      <c r="N58" s="16"/>
      <c r="O58" s="16"/>
      <c r="P58" s="16"/>
      <c r="Q58" s="16"/>
      <c r="R58" s="16"/>
      <c r="S58" s="16"/>
      <c r="T58" s="16"/>
      <c r="U58" s="16"/>
      <c r="V58" s="16"/>
    </row>
    <row r="59" spans="1:22" x14ac:dyDescent="0.35">
      <c r="Q59" s="16"/>
      <c r="R59" s="16"/>
      <c r="S59" s="16"/>
      <c r="T59" s="16"/>
      <c r="U59" s="16"/>
      <c r="V59" s="16"/>
    </row>
  </sheetData>
  <mergeCells count="10">
    <mergeCell ref="C3:D3"/>
    <mergeCell ref="E3:F3"/>
    <mergeCell ref="G3:H3"/>
    <mergeCell ref="I3:J3"/>
    <mergeCell ref="U3:V3"/>
    <mergeCell ref="K3:L3"/>
    <mergeCell ref="M3:N3"/>
    <mergeCell ref="O3:P3"/>
    <mergeCell ref="S3:T3"/>
    <mergeCell ref="Q3:R3"/>
  </mergeCells>
  <pageMargins left="0.51181102362204722" right="0.70866141732283472" top="0.55118110236220474" bottom="0.74803149606299213" header="0.31496062992125984" footer="0.31496062992125984"/>
  <pageSetup paperSize="121" scale="73" orientation="landscape" r:id="rId1"/>
  <headerFooter>
    <oddHeader>&amp;C&amp;"Arial Black"&amp;11&amp;KFF0000OFFICIAL&amp;1#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49"/>
  <sheetViews>
    <sheetView showGridLines="0" workbookViewId="0">
      <pane ySplit="2" topLeftCell="A24" activePane="bottomLeft" state="frozen"/>
      <selection pane="bottomLeft"/>
    </sheetView>
  </sheetViews>
  <sheetFormatPr defaultRowHeight="12.75" x14ac:dyDescent="0.35"/>
  <cols>
    <col min="1" max="1" width="30.1328125" customWidth="1"/>
    <col min="2" max="2" width="163.73046875" customWidth="1"/>
  </cols>
  <sheetData>
    <row r="1" spans="1:3" ht="55.5" customHeight="1" x14ac:dyDescent="0.35">
      <c r="A1" s="160" t="s">
        <v>2</v>
      </c>
      <c r="B1" s="161"/>
      <c r="C1" s="162"/>
    </row>
    <row r="2" spans="1:3" ht="13.5" thickBot="1" x14ac:dyDescent="0.4">
      <c r="A2" s="217" t="s">
        <v>114</v>
      </c>
      <c r="B2" s="218" t="s">
        <v>115</v>
      </c>
      <c r="C2" s="162"/>
    </row>
    <row r="3" spans="1:3" ht="30.75" customHeight="1" x14ac:dyDescent="0.35">
      <c r="A3" s="17" t="s">
        <v>116</v>
      </c>
      <c r="B3" s="18" t="s">
        <v>117</v>
      </c>
      <c r="C3" s="162"/>
    </row>
    <row r="4" spans="1:3" ht="30.75" customHeight="1" x14ac:dyDescent="0.35">
      <c r="A4" s="163" t="s">
        <v>118</v>
      </c>
      <c r="B4" s="219" t="s">
        <v>119</v>
      </c>
      <c r="C4" s="162"/>
    </row>
    <row r="5" spans="1:3" ht="30.75" customHeight="1" x14ac:dyDescent="0.35">
      <c r="A5" s="163" t="s">
        <v>120</v>
      </c>
      <c r="B5" s="164" t="s">
        <v>121</v>
      </c>
      <c r="C5" s="162"/>
    </row>
    <row r="6" spans="1:3" ht="61.5" customHeight="1" x14ac:dyDescent="0.35">
      <c r="A6" s="163" t="s">
        <v>122</v>
      </c>
      <c r="B6" s="164" t="s">
        <v>123</v>
      </c>
      <c r="C6" s="162"/>
    </row>
    <row r="7" spans="1:3" ht="39" customHeight="1" x14ac:dyDescent="0.35">
      <c r="A7" s="163" t="s">
        <v>124</v>
      </c>
      <c r="B7" s="164" t="s">
        <v>125</v>
      </c>
      <c r="C7" s="162"/>
    </row>
    <row r="8" spans="1:3" ht="33.75" customHeight="1" x14ac:dyDescent="0.35">
      <c r="A8" s="19" t="s">
        <v>126</v>
      </c>
      <c r="B8" s="20" t="s">
        <v>127</v>
      </c>
    </row>
    <row r="9" spans="1:3" ht="21.75" customHeight="1" x14ac:dyDescent="0.35">
      <c r="A9" s="225" t="s">
        <v>128</v>
      </c>
      <c r="B9" s="170" t="s">
        <v>129</v>
      </c>
      <c r="C9" s="162"/>
    </row>
    <row r="10" spans="1:3" ht="33" customHeight="1" x14ac:dyDescent="0.35">
      <c r="A10" s="225"/>
      <c r="B10" s="170" t="s">
        <v>130</v>
      </c>
      <c r="C10" s="162"/>
    </row>
    <row r="11" spans="1:3" ht="32.65" customHeight="1" x14ac:dyDescent="0.35">
      <c r="A11" s="225"/>
      <c r="B11" s="170" t="s">
        <v>131</v>
      </c>
      <c r="C11" s="162"/>
    </row>
    <row r="12" spans="1:3" ht="23.25" x14ac:dyDescent="0.35">
      <c r="A12" s="225"/>
      <c r="B12" s="170" t="s">
        <v>132</v>
      </c>
      <c r="C12" s="162"/>
    </row>
    <row r="13" spans="1:3" ht="23.65" customHeight="1" x14ac:dyDescent="0.35">
      <c r="A13" s="225"/>
      <c r="B13" s="170" t="s">
        <v>133</v>
      </c>
      <c r="C13" s="162"/>
    </row>
    <row r="14" spans="1:3" ht="22.5" customHeight="1" x14ac:dyDescent="0.35">
      <c r="A14" s="225"/>
      <c r="B14" s="170" t="s">
        <v>134</v>
      </c>
      <c r="C14" s="162"/>
    </row>
    <row r="15" spans="1:3" ht="21" customHeight="1" x14ac:dyDescent="0.35">
      <c r="A15" s="225"/>
      <c r="B15" s="170" t="s">
        <v>135</v>
      </c>
      <c r="C15" s="162"/>
    </row>
    <row r="16" spans="1:3" ht="21" customHeight="1" x14ac:dyDescent="0.35">
      <c r="A16" s="225"/>
      <c r="B16" s="170" t="s">
        <v>136</v>
      </c>
      <c r="C16" s="162"/>
    </row>
    <row r="17" spans="1:9" ht="48" customHeight="1" x14ac:dyDescent="0.35">
      <c r="A17" s="163" t="s">
        <v>137</v>
      </c>
      <c r="B17" s="164" t="s">
        <v>138</v>
      </c>
      <c r="C17" s="162"/>
    </row>
    <row r="18" spans="1:9" ht="30.75" customHeight="1" x14ac:dyDescent="0.35">
      <c r="A18" s="180" t="s">
        <v>139</v>
      </c>
      <c r="B18" s="164" t="s">
        <v>140</v>
      </c>
      <c r="C18" s="162"/>
    </row>
    <row r="19" spans="1:9" ht="52.5" customHeight="1" x14ac:dyDescent="0.35">
      <c r="A19" s="163" t="s">
        <v>141</v>
      </c>
      <c r="B19" s="164" t="s">
        <v>142</v>
      </c>
      <c r="C19" s="162"/>
    </row>
    <row r="20" spans="1:9" ht="48" customHeight="1" x14ac:dyDescent="0.35">
      <c r="A20" s="163" t="s">
        <v>143</v>
      </c>
      <c r="B20" s="164" t="s">
        <v>144</v>
      </c>
      <c r="C20" s="162"/>
    </row>
    <row r="21" spans="1:9" ht="30.75" customHeight="1" x14ac:dyDescent="0.35">
      <c r="A21" s="181" t="s">
        <v>145</v>
      </c>
      <c r="B21" s="168" t="s">
        <v>146</v>
      </c>
      <c r="C21" s="162"/>
    </row>
    <row r="22" spans="1:9" ht="30" customHeight="1" x14ac:dyDescent="0.35">
      <c r="A22" s="163" t="s">
        <v>147</v>
      </c>
      <c r="B22" s="183" t="s">
        <v>148</v>
      </c>
      <c r="C22" s="226"/>
      <c r="D22" s="226"/>
      <c r="E22" s="226"/>
      <c r="F22" s="226"/>
      <c r="G22" s="226"/>
      <c r="H22" s="226"/>
      <c r="I22" s="226"/>
    </row>
    <row r="23" spans="1:9" ht="46.5" customHeight="1" x14ac:dyDescent="0.35">
      <c r="A23" s="227" t="s">
        <v>149</v>
      </c>
      <c r="B23" s="165" t="s">
        <v>150</v>
      </c>
      <c r="C23" s="226"/>
      <c r="D23" s="226"/>
      <c r="E23" s="226"/>
      <c r="F23" s="226"/>
      <c r="G23" s="226"/>
      <c r="H23" s="226"/>
      <c r="I23" s="226"/>
    </row>
    <row r="24" spans="1:9" ht="33.75" customHeight="1" x14ac:dyDescent="0.35">
      <c r="A24" s="228"/>
      <c r="B24" s="166" t="s">
        <v>151</v>
      </c>
      <c r="C24" s="162"/>
    </row>
    <row r="25" spans="1:9" ht="35.65" customHeight="1" x14ac:dyDescent="0.35">
      <c r="A25" s="163" t="s">
        <v>152</v>
      </c>
      <c r="B25" s="164" t="s">
        <v>153</v>
      </c>
      <c r="C25" s="162"/>
    </row>
    <row r="26" spans="1:9" ht="32.65" customHeight="1" x14ac:dyDescent="0.35">
      <c r="A26" s="163" t="s">
        <v>154</v>
      </c>
      <c r="B26" s="164" t="s">
        <v>155</v>
      </c>
      <c r="C26" s="162"/>
    </row>
    <row r="27" spans="1:9" ht="31.15" customHeight="1" x14ac:dyDescent="0.35">
      <c r="A27" s="229" t="s">
        <v>156</v>
      </c>
      <c r="B27" s="165" t="s">
        <v>157</v>
      </c>
      <c r="C27" s="162"/>
    </row>
    <row r="28" spans="1:9" ht="19.5" customHeight="1" x14ac:dyDescent="0.35">
      <c r="A28" s="229"/>
      <c r="B28" s="165" t="s">
        <v>158</v>
      </c>
      <c r="C28" s="162"/>
    </row>
    <row r="29" spans="1:9" ht="19.5" customHeight="1" x14ac:dyDescent="0.35">
      <c r="A29" s="229"/>
      <c r="B29" s="165" t="s">
        <v>159</v>
      </c>
      <c r="C29" s="162"/>
    </row>
    <row r="30" spans="1:9" ht="18" customHeight="1" x14ac:dyDescent="0.35">
      <c r="A30" s="228"/>
      <c r="B30" s="166" t="s">
        <v>160</v>
      </c>
      <c r="C30" s="162"/>
    </row>
    <row r="31" spans="1:9" ht="19.5" customHeight="1" x14ac:dyDescent="0.35">
      <c r="A31" s="182" t="s">
        <v>161</v>
      </c>
      <c r="B31" s="167" t="s">
        <v>162</v>
      </c>
      <c r="C31" s="162"/>
    </row>
    <row r="32" spans="1:9" ht="44.25" customHeight="1" x14ac:dyDescent="0.35">
      <c r="A32" s="221" t="s">
        <v>163</v>
      </c>
      <c r="B32" s="168" t="s">
        <v>164</v>
      </c>
      <c r="C32" s="162"/>
    </row>
    <row r="33" spans="1:52" ht="19.5" customHeight="1" x14ac:dyDescent="0.35">
      <c r="A33" s="222"/>
      <c r="B33" s="167" t="s">
        <v>165</v>
      </c>
      <c r="C33" s="224"/>
    </row>
    <row r="34" spans="1:52" ht="19.5" customHeight="1" x14ac:dyDescent="0.35">
      <c r="A34" s="222"/>
      <c r="B34" s="167" t="s">
        <v>166</v>
      </c>
      <c r="C34" s="224"/>
    </row>
    <row r="35" spans="1:52" ht="25.15" customHeight="1" x14ac:dyDescent="0.35">
      <c r="A35" s="223"/>
      <c r="B35" s="169" t="s">
        <v>167</v>
      </c>
      <c r="C35" s="224"/>
    </row>
    <row r="36" spans="1:52" ht="54.75" customHeight="1" x14ac:dyDescent="0.35">
      <c r="A36" s="171" t="s">
        <v>168</v>
      </c>
      <c r="B36" s="165" t="s">
        <v>518</v>
      </c>
      <c r="C36" s="224"/>
    </row>
    <row r="37" spans="1:52" ht="24.75" customHeight="1" x14ac:dyDescent="0.35">
      <c r="A37" s="178" t="s">
        <v>169</v>
      </c>
      <c r="B37" s="179" t="s">
        <v>170</v>
      </c>
      <c r="C37" s="224"/>
    </row>
    <row r="38" spans="1:52" s="175" customFormat="1" ht="33.75" customHeight="1" x14ac:dyDescent="0.35">
      <c r="A38" s="176" t="s">
        <v>171</v>
      </c>
      <c r="B38" s="177" t="s">
        <v>172</v>
      </c>
      <c r="C38" s="224"/>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52" ht="42.75" customHeight="1" x14ac:dyDescent="0.35">
      <c r="A39" s="176" t="s">
        <v>173</v>
      </c>
      <c r="B39" s="177" t="s">
        <v>174</v>
      </c>
      <c r="C39" s="224"/>
    </row>
    <row r="40" spans="1:52" ht="45" customHeight="1" x14ac:dyDescent="0.35">
      <c r="A40" s="176" t="s">
        <v>175</v>
      </c>
      <c r="B40" s="177" t="s">
        <v>176</v>
      </c>
      <c r="C40" s="224"/>
    </row>
    <row r="41" spans="1:52" ht="33" customHeight="1" x14ac:dyDescent="0.35">
      <c r="A41" s="176" t="s">
        <v>177</v>
      </c>
      <c r="B41" s="177" t="s">
        <v>178</v>
      </c>
      <c r="C41" s="224"/>
    </row>
    <row r="42" spans="1:52" ht="36" customHeight="1" x14ac:dyDescent="0.35">
      <c r="A42" s="220" t="s">
        <v>179</v>
      </c>
      <c r="B42" s="177" t="s">
        <v>180</v>
      </c>
      <c r="C42" s="224"/>
    </row>
    <row r="43" spans="1:52" ht="22.5" customHeight="1" x14ac:dyDescent="0.35">
      <c r="A43" s="176" t="s">
        <v>181</v>
      </c>
      <c r="B43" s="177" t="s">
        <v>182</v>
      </c>
      <c r="C43" s="224"/>
    </row>
    <row r="44" spans="1:52" s="174" customFormat="1" ht="35.65" customHeight="1" x14ac:dyDescent="0.35">
      <c r="A44" s="176" t="s">
        <v>183</v>
      </c>
      <c r="B44" s="177" t="s">
        <v>184</v>
      </c>
      <c r="C44" s="162"/>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x14ac:dyDescent="0.35">
      <c r="C45" s="162"/>
    </row>
    <row r="46" spans="1:52" ht="21" customHeight="1" x14ac:dyDescent="0.35">
      <c r="C46" s="162"/>
    </row>
    <row r="47" spans="1:52" x14ac:dyDescent="0.35">
      <c r="A47" s="162"/>
      <c r="B47" s="162"/>
    </row>
    <row r="48" spans="1:52" x14ac:dyDescent="0.35">
      <c r="A48" s="162"/>
      <c r="B48" s="162"/>
    </row>
    <row r="49" spans="1:2" x14ac:dyDescent="0.35">
      <c r="A49" s="162"/>
      <c r="B49" s="162"/>
    </row>
  </sheetData>
  <sortState xmlns:xlrd2="http://schemas.microsoft.com/office/spreadsheetml/2017/richdata2" ref="A3:B46">
    <sortCondition ref="A3:A46"/>
  </sortState>
  <mergeCells count="8">
    <mergeCell ref="A32:A35"/>
    <mergeCell ref="C33:C37"/>
    <mergeCell ref="C38:C43"/>
    <mergeCell ref="A9:A16"/>
    <mergeCell ref="C22:I22"/>
    <mergeCell ref="C23:I23"/>
    <mergeCell ref="A23:A24"/>
    <mergeCell ref="A27:A30"/>
  </mergeCells>
  <pageMargins left="0.51181102362204722" right="0.70866141732283472" top="0.55118110236220474" bottom="0.74803149606299213" header="0.31496062992125984" footer="0.31496062992125984"/>
  <pageSetup paperSize="121" scale="7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57"/>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34.73046875" customWidth="1"/>
    <col min="3" max="10" width="11.86328125" customWidth="1"/>
    <col min="11" max="13" width="12.73046875" customWidth="1"/>
  </cols>
  <sheetData>
    <row r="1" spans="1:13" ht="55.5" customHeight="1" x14ac:dyDescent="0.35">
      <c r="B1" s="25" t="s">
        <v>210</v>
      </c>
      <c r="C1" s="16"/>
      <c r="D1" s="16"/>
      <c r="E1" s="16"/>
      <c r="F1" s="16"/>
      <c r="G1" s="16"/>
      <c r="H1" s="16"/>
      <c r="I1" s="16"/>
      <c r="J1" s="16"/>
      <c r="K1" s="16"/>
      <c r="L1" s="16"/>
      <c r="M1" s="16"/>
    </row>
    <row r="2" spans="1:13" ht="15" x14ac:dyDescent="0.35">
      <c r="A2" s="16"/>
      <c r="B2" s="32" t="s">
        <v>364</v>
      </c>
      <c r="C2" s="16"/>
      <c r="D2" s="16"/>
      <c r="E2" s="16"/>
      <c r="F2" s="16"/>
      <c r="G2" s="16"/>
      <c r="H2" s="16"/>
      <c r="I2" s="16"/>
      <c r="J2" s="16"/>
      <c r="K2" s="16"/>
      <c r="L2" s="16"/>
      <c r="M2" s="16"/>
    </row>
    <row r="3" spans="1:13" ht="15" x14ac:dyDescent="0.35">
      <c r="A3" s="38"/>
      <c r="B3" s="48"/>
      <c r="C3" s="48" t="s">
        <v>212</v>
      </c>
      <c r="D3" s="130">
        <v>41455</v>
      </c>
      <c r="E3" s="130">
        <v>41820</v>
      </c>
      <c r="F3" s="153" t="s">
        <v>213</v>
      </c>
      <c r="G3" s="130">
        <v>42551</v>
      </c>
      <c r="H3" s="130">
        <v>42916</v>
      </c>
      <c r="I3" s="130">
        <v>43281</v>
      </c>
      <c r="J3" s="130">
        <v>43646</v>
      </c>
      <c r="K3" s="130">
        <v>44012</v>
      </c>
      <c r="L3" s="130">
        <v>44377</v>
      </c>
      <c r="M3" s="130">
        <v>44742</v>
      </c>
    </row>
    <row r="4" spans="1:13" ht="15" x14ac:dyDescent="0.35">
      <c r="A4" s="38"/>
      <c r="B4" s="48"/>
      <c r="C4" s="48"/>
      <c r="D4" s="49" t="s">
        <v>214</v>
      </c>
      <c r="E4" s="49" t="s">
        <v>214</v>
      </c>
      <c r="F4" s="49" t="s">
        <v>214</v>
      </c>
      <c r="G4" s="49" t="s">
        <v>214</v>
      </c>
      <c r="H4" s="49" t="s">
        <v>214</v>
      </c>
      <c r="I4" s="49" t="s">
        <v>214</v>
      </c>
      <c r="J4" s="49" t="s">
        <v>214</v>
      </c>
      <c r="K4" s="49" t="s">
        <v>214</v>
      </c>
      <c r="L4" s="49" t="s">
        <v>214</v>
      </c>
      <c r="M4" s="49" t="s">
        <v>214</v>
      </c>
    </row>
    <row r="5" spans="1:13" ht="12.75" customHeight="1" x14ac:dyDescent="0.35">
      <c r="A5" s="15"/>
      <c r="B5" s="36" t="s">
        <v>365</v>
      </c>
      <c r="C5" s="39"/>
      <c r="D5" s="45"/>
      <c r="E5" s="45"/>
      <c r="F5" s="45"/>
      <c r="G5" s="45"/>
      <c r="H5" s="45"/>
      <c r="I5" s="45"/>
      <c r="J5" s="45"/>
      <c r="K5" s="45"/>
    </row>
    <row r="6" spans="1:13" ht="12.75" customHeight="1" x14ac:dyDescent="0.35">
      <c r="A6" s="15"/>
      <c r="B6" s="34" t="s">
        <v>366</v>
      </c>
      <c r="C6" s="39" t="s">
        <v>214</v>
      </c>
      <c r="D6" s="58">
        <v>4964</v>
      </c>
      <c r="E6" s="58">
        <v>5707</v>
      </c>
      <c r="F6" s="58">
        <v>5798</v>
      </c>
      <c r="G6" s="58">
        <v>6091</v>
      </c>
      <c r="H6" s="58">
        <v>6644</v>
      </c>
      <c r="I6" s="58">
        <v>7102</v>
      </c>
      <c r="J6" s="58">
        <v>7527</v>
      </c>
      <c r="K6" s="58">
        <f>'Table 1.1'!K5</f>
        <v>6747</v>
      </c>
      <c r="L6" s="58">
        <v>6838</v>
      </c>
      <c r="M6" s="58">
        <v>6225</v>
      </c>
    </row>
    <row r="7" spans="1:13" x14ac:dyDescent="0.35">
      <c r="A7" s="6"/>
      <c r="B7" s="34" t="s">
        <v>367</v>
      </c>
      <c r="C7" s="39" t="s">
        <v>217</v>
      </c>
      <c r="D7" s="42">
        <v>92.958801498127343</v>
      </c>
      <c r="E7" s="42">
        <v>93.358416489448715</v>
      </c>
      <c r="F7" s="42">
        <v>93.230422897571955</v>
      </c>
      <c r="G7" s="42">
        <v>93.43457585519252</v>
      </c>
      <c r="H7" s="42">
        <v>92.910082505943222</v>
      </c>
      <c r="I7" s="42">
        <v>92.6</v>
      </c>
      <c r="J7" s="42">
        <f>J6/J10*100</f>
        <v>92.902986916810661</v>
      </c>
      <c r="K7" s="42">
        <f>K6/K10*100</f>
        <v>94.350440497832466</v>
      </c>
      <c r="L7" s="42">
        <f>L6/7249*100</f>
        <v>94.330252448613606</v>
      </c>
      <c r="M7" s="42">
        <v>94.8</v>
      </c>
    </row>
    <row r="8" spans="1:13" x14ac:dyDescent="0.35">
      <c r="A8" s="6"/>
      <c r="B8" s="34" t="s">
        <v>368</v>
      </c>
      <c r="C8" s="39" t="s">
        <v>214</v>
      </c>
      <c r="D8" s="58">
        <v>376</v>
      </c>
      <c r="E8" s="58">
        <v>406</v>
      </c>
      <c r="F8" s="58">
        <v>421</v>
      </c>
      <c r="G8" s="58">
        <v>428</v>
      </c>
      <c r="H8" s="58">
        <v>507</v>
      </c>
      <c r="I8" s="58">
        <v>566</v>
      </c>
      <c r="J8" s="58">
        <v>575</v>
      </c>
      <c r="K8" s="58">
        <f>'Table 1.2'!K5</f>
        <v>404</v>
      </c>
      <c r="L8" s="58">
        <v>411</v>
      </c>
      <c r="M8" s="58">
        <v>343</v>
      </c>
    </row>
    <row r="9" spans="1:13" x14ac:dyDescent="0.35">
      <c r="A9" s="16"/>
      <c r="B9" s="34" t="s">
        <v>369</v>
      </c>
      <c r="C9" s="39" t="s">
        <v>217</v>
      </c>
      <c r="D9" s="42">
        <v>7.0411985018726586</v>
      </c>
      <c r="E9" s="42">
        <v>6.6415835105512837</v>
      </c>
      <c r="F9" s="42">
        <v>6.7695771024280429</v>
      </c>
      <c r="G9" s="42">
        <v>6.5654241448074853</v>
      </c>
      <c r="H9" s="42">
        <v>7.0899174940567757</v>
      </c>
      <c r="I9" s="42">
        <v>7.4</v>
      </c>
      <c r="J9" s="42">
        <f>J8/J10*100</f>
        <v>7.0970130831893368</v>
      </c>
      <c r="K9" s="42">
        <f>K8/K10*100</f>
        <v>5.6495595021675289</v>
      </c>
      <c r="L9" s="42">
        <f>L8/7249*100</f>
        <v>5.669747551386398</v>
      </c>
      <c r="M9" s="42">
        <v>5.2</v>
      </c>
    </row>
    <row r="10" spans="1:13" x14ac:dyDescent="0.35">
      <c r="A10" s="16"/>
      <c r="B10" s="34" t="s">
        <v>248</v>
      </c>
      <c r="C10" s="39" t="s">
        <v>214</v>
      </c>
      <c r="D10" s="58">
        <v>5340</v>
      </c>
      <c r="E10" s="58">
        <v>6113</v>
      </c>
      <c r="F10" s="58">
        <v>6219</v>
      </c>
      <c r="G10" s="58">
        <v>6519</v>
      </c>
      <c r="H10" s="58">
        <v>7151</v>
      </c>
      <c r="I10" s="58">
        <v>7668</v>
      </c>
      <c r="J10" s="58">
        <v>8102</v>
      </c>
      <c r="K10" s="58">
        <f>K6+K8</f>
        <v>7151</v>
      </c>
      <c r="L10" s="58">
        <v>7249</v>
      </c>
      <c r="M10" s="58">
        <v>6568</v>
      </c>
    </row>
    <row r="11" spans="1:13" x14ac:dyDescent="0.35">
      <c r="A11" s="16"/>
      <c r="B11" s="34"/>
      <c r="C11" s="39"/>
      <c r="D11" s="41"/>
      <c r="E11" s="41"/>
      <c r="F11" s="41"/>
      <c r="G11" s="41"/>
      <c r="H11" s="41"/>
      <c r="I11" s="41"/>
      <c r="J11" s="41"/>
      <c r="K11" s="41"/>
    </row>
    <row r="12" spans="1:13" x14ac:dyDescent="0.35">
      <c r="A12" s="16"/>
      <c r="B12" s="34"/>
      <c r="C12" s="39"/>
      <c r="D12" s="41"/>
      <c r="E12" s="41"/>
      <c r="F12" s="41"/>
      <c r="G12" s="41"/>
      <c r="H12" s="41"/>
      <c r="I12" s="41"/>
      <c r="J12" s="41"/>
      <c r="K12" s="41"/>
    </row>
    <row r="13" spans="1:13" x14ac:dyDescent="0.35">
      <c r="A13" s="16"/>
      <c r="B13" s="36" t="s">
        <v>365</v>
      </c>
      <c r="C13" s="39"/>
      <c r="D13" s="45"/>
      <c r="E13" s="45"/>
      <c r="F13" s="45"/>
      <c r="G13" s="45"/>
      <c r="H13" s="45"/>
      <c r="I13" s="45"/>
      <c r="J13" s="45"/>
      <c r="K13" s="45"/>
    </row>
    <row r="14" spans="1:13" x14ac:dyDescent="0.35">
      <c r="A14" s="16"/>
      <c r="B14" s="34" t="s">
        <v>370</v>
      </c>
      <c r="C14" s="39" t="s">
        <v>214</v>
      </c>
      <c r="D14" s="58">
        <v>3567</v>
      </c>
      <c r="E14" s="58">
        <v>4208</v>
      </c>
      <c r="F14" s="58">
        <v>4488</v>
      </c>
      <c r="G14" s="58">
        <v>4666</v>
      </c>
      <c r="H14" s="58">
        <v>5217</v>
      </c>
      <c r="I14" s="58">
        <v>4895</v>
      </c>
      <c r="J14" s="58">
        <v>4998</v>
      </c>
      <c r="K14" s="58">
        <f>K10-K16</f>
        <v>4515</v>
      </c>
      <c r="L14" s="58">
        <v>4351</v>
      </c>
      <c r="M14" s="58">
        <v>4153</v>
      </c>
    </row>
    <row r="15" spans="1:13" x14ac:dyDescent="0.35">
      <c r="A15" s="16"/>
      <c r="B15" s="34" t="s">
        <v>371</v>
      </c>
      <c r="C15" s="39" t="s">
        <v>217</v>
      </c>
      <c r="D15" s="42">
        <v>66.8</v>
      </c>
      <c r="E15" s="42">
        <v>68.836904956649761</v>
      </c>
      <c r="F15" s="42">
        <v>72.165943077665219</v>
      </c>
      <c r="G15" s="42">
        <v>71.575394999233012</v>
      </c>
      <c r="H15" s="42">
        <v>72.954831492099004</v>
      </c>
      <c r="I15" s="42">
        <v>63.8</v>
      </c>
      <c r="J15" s="42">
        <f>J14/J18*100</f>
        <v>61.688471982226609</v>
      </c>
      <c r="K15" s="42">
        <f>K14/K10*100</f>
        <v>63.138022654174243</v>
      </c>
      <c r="L15" s="42">
        <v>60.022072009932401</v>
      </c>
      <c r="M15" s="42">
        <v>63.2</v>
      </c>
    </row>
    <row r="16" spans="1:13" x14ac:dyDescent="0.35">
      <c r="A16" s="16"/>
      <c r="B16" s="34" t="s">
        <v>372</v>
      </c>
      <c r="C16" s="39" t="s">
        <v>214</v>
      </c>
      <c r="D16" s="58">
        <v>1773</v>
      </c>
      <c r="E16" s="58">
        <v>1905</v>
      </c>
      <c r="F16" s="58">
        <v>1731</v>
      </c>
      <c r="G16" s="58">
        <v>1853</v>
      </c>
      <c r="H16" s="58">
        <v>1934</v>
      </c>
      <c r="I16" s="58">
        <v>2773</v>
      </c>
      <c r="J16" s="58">
        <v>3104</v>
      </c>
      <c r="K16" s="58">
        <v>2636</v>
      </c>
      <c r="L16" s="58">
        <v>2898</v>
      </c>
      <c r="M16" s="58">
        <v>2415</v>
      </c>
    </row>
    <row r="17" spans="1:13" x14ac:dyDescent="0.35">
      <c r="A17" s="16"/>
      <c r="B17" s="34" t="s">
        <v>371</v>
      </c>
      <c r="C17" s="39" t="s">
        <v>217</v>
      </c>
      <c r="D17" s="42">
        <v>33.200000000000003</v>
      </c>
      <c r="E17" s="42">
        <v>31.163095043350236</v>
      </c>
      <c r="F17" s="42">
        <v>27.834056922334781</v>
      </c>
      <c r="G17" s="42">
        <v>28.424605000766988</v>
      </c>
      <c r="H17" s="42">
        <v>27.045168507900989</v>
      </c>
      <c r="I17" s="42">
        <v>36.200000000000003</v>
      </c>
      <c r="J17" s="42">
        <f>J16/J18*100</f>
        <v>38.311528017773391</v>
      </c>
      <c r="K17" s="42">
        <f>K16/K10*100</f>
        <v>36.861977345825757</v>
      </c>
      <c r="L17" s="42">
        <v>39.977927990067599</v>
      </c>
      <c r="M17" s="42">
        <v>36.799999999999997</v>
      </c>
    </row>
    <row r="18" spans="1:13" x14ac:dyDescent="0.35">
      <c r="A18" s="16"/>
      <c r="B18" s="34" t="s">
        <v>373</v>
      </c>
      <c r="C18" s="39" t="s">
        <v>214</v>
      </c>
      <c r="D18" s="58">
        <v>5340</v>
      </c>
      <c r="E18" s="58">
        <v>6113</v>
      </c>
      <c r="F18" s="58">
        <v>6219</v>
      </c>
      <c r="G18" s="58">
        <v>6519</v>
      </c>
      <c r="H18" s="58">
        <v>7151</v>
      </c>
      <c r="I18" s="58">
        <v>7668</v>
      </c>
      <c r="J18" s="58">
        <f>J14+J16</f>
        <v>8102</v>
      </c>
      <c r="K18" s="58">
        <f>K14+K16</f>
        <v>7151</v>
      </c>
      <c r="L18" s="58">
        <v>7249</v>
      </c>
      <c r="M18" s="58">
        <v>6568</v>
      </c>
    </row>
    <row r="19" spans="1:13" x14ac:dyDescent="0.35">
      <c r="A19" s="16"/>
      <c r="B19" s="37"/>
      <c r="C19" s="39"/>
      <c r="D19" s="41"/>
      <c r="E19" s="41"/>
      <c r="F19" s="41"/>
      <c r="G19" s="41"/>
      <c r="H19" s="41"/>
      <c r="I19" s="41"/>
      <c r="J19" s="41"/>
      <c r="K19" s="41"/>
    </row>
    <row r="20" spans="1:13" x14ac:dyDescent="0.35">
      <c r="A20" s="16"/>
      <c r="B20" s="37"/>
      <c r="C20" s="39"/>
      <c r="D20" s="41"/>
      <c r="E20" s="41"/>
      <c r="F20" s="41"/>
      <c r="G20" s="41"/>
      <c r="H20" s="41"/>
      <c r="I20" s="41"/>
      <c r="J20" s="41"/>
      <c r="K20" s="41"/>
    </row>
    <row r="21" spans="1:13" x14ac:dyDescent="0.35">
      <c r="A21" s="16"/>
      <c r="B21" s="36" t="s">
        <v>374</v>
      </c>
      <c r="C21" s="39"/>
      <c r="D21" s="45"/>
      <c r="E21" s="45"/>
      <c r="F21" s="45"/>
      <c r="G21" s="45"/>
      <c r="H21" s="45"/>
      <c r="I21" s="45"/>
      <c r="J21" s="45"/>
      <c r="K21" s="45"/>
    </row>
    <row r="22" spans="1:13" x14ac:dyDescent="0.35">
      <c r="A22" s="16"/>
      <c r="B22" s="34" t="s">
        <v>375</v>
      </c>
      <c r="C22" s="39" t="s">
        <v>214</v>
      </c>
      <c r="D22" s="58">
        <v>5074</v>
      </c>
      <c r="E22" s="58">
        <v>6107</v>
      </c>
      <c r="F22" s="58">
        <v>6567</v>
      </c>
      <c r="G22" s="58">
        <v>6530</v>
      </c>
      <c r="H22" s="58">
        <v>6984</v>
      </c>
      <c r="I22" s="58">
        <v>7945</v>
      </c>
      <c r="J22" s="58">
        <v>8375</v>
      </c>
      <c r="K22" s="58">
        <v>8242</v>
      </c>
      <c r="L22" s="58">
        <v>8358</v>
      </c>
      <c r="M22" s="58">
        <v>8311</v>
      </c>
    </row>
    <row r="23" spans="1:13" x14ac:dyDescent="0.35">
      <c r="A23" s="16"/>
      <c r="B23" s="34" t="s">
        <v>376</v>
      </c>
      <c r="C23" s="39" t="s">
        <v>217</v>
      </c>
      <c r="D23" s="42">
        <v>92.237774950009083</v>
      </c>
      <c r="E23" s="42">
        <v>93.023610053313021</v>
      </c>
      <c r="F23" s="42">
        <v>93.347547974413644</v>
      </c>
      <c r="G23" s="42">
        <v>93.272389658620199</v>
      </c>
      <c r="H23" s="42">
        <v>92.798299229338298</v>
      </c>
      <c r="I23" s="42">
        <v>93.2</v>
      </c>
      <c r="J23" s="42">
        <f>J22/J26*100</f>
        <v>92.469912774649444</v>
      </c>
      <c r="K23" s="42">
        <f>K22/K26*100</f>
        <v>92.731773177317734</v>
      </c>
      <c r="L23" s="42">
        <v>92.9</v>
      </c>
      <c r="M23" s="42">
        <v>92.8</v>
      </c>
    </row>
    <row r="24" spans="1:13" x14ac:dyDescent="0.35">
      <c r="A24" s="16"/>
      <c r="B24" s="34" t="s">
        <v>377</v>
      </c>
      <c r="C24" s="39" t="s">
        <v>214</v>
      </c>
      <c r="D24" s="58">
        <v>427</v>
      </c>
      <c r="E24" s="58">
        <v>458</v>
      </c>
      <c r="F24" s="58">
        <v>468</v>
      </c>
      <c r="G24" s="58">
        <v>471</v>
      </c>
      <c r="H24" s="58">
        <v>542</v>
      </c>
      <c r="I24" s="58">
        <v>584</v>
      </c>
      <c r="J24" s="58">
        <v>682</v>
      </c>
      <c r="K24" s="58">
        <v>646</v>
      </c>
      <c r="L24" s="58">
        <v>640</v>
      </c>
      <c r="M24" s="58">
        <v>640</v>
      </c>
    </row>
    <row r="25" spans="1:13" x14ac:dyDescent="0.35">
      <c r="A25" s="16"/>
      <c r="B25" s="34" t="s">
        <v>376</v>
      </c>
      <c r="C25" s="39" t="s">
        <v>217</v>
      </c>
      <c r="D25" s="42">
        <v>7.76222504999091</v>
      </c>
      <c r="E25" s="42">
        <v>6.976389946686977</v>
      </c>
      <c r="F25" s="42">
        <v>6.6524520255863546</v>
      </c>
      <c r="G25" s="42">
        <v>6.727610341379803</v>
      </c>
      <c r="H25" s="42">
        <v>7.2017007706617067</v>
      </c>
      <c r="I25" s="42">
        <v>6.8</v>
      </c>
      <c r="J25" s="42">
        <f>J24/J26*100</f>
        <v>7.5300872253505586</v>
      </c>
      <c r="K25" s="42">
        <f>K24/K26*100</f>
        <v>7.2682268226822684</v>
      </c>
      <c r="L25" s="42">
        <v>7.1</v>
      </c>
      <c r="M25" s="42">
        <v>7.2</v>
      </c>
    </row>
    <row r="26" spans="1:13" x14ac:dyDescent="0.35">
      <c r="A26" s="16"/>
      <c r="B26" s="34" t="s">
        <v>378</v>
      </c>
      <c r="C26" s="39" t="s">
        <v>214</v>
      </c>
      <c r="D26" s="58">
        <v>5501</v>
      </c>
      <c r="E26" s="58">
        <v>6565</v>
      </c>
      <c r="F26" s="58">
        <v>7035</v>
      </c>
      <c r="G26" s="58">
        <v>7001</v>
      </c>
      <c r="H26" s="58">
        <v>7526</v>
      </c>
      <c r="I26" s="58">
        <v>8529</v>
      </c>
      <c r="J26" s="58">
        <f>SUM(J22+J24)</f>
        <v>9057</v>
      </c>
      <c r="K26" s="58">
        <v>8888</v>
      </c>
      <c r="L26" s="58">
        <v>8998</v>
      </c>
      <c r="M26" s="58">
        <v>8951</v>
      </c>
    </row>
    <row r="27" spans="1:13" x14ac:dyDescent="0.35">
      <c r="A27" s="16"/>
      <c r="B27" s="37"/>
      <c r="C27" s="39"/>
      <c r="D27" s="41"/>
      <c r="E27" s="41"/>
      <c r="F27" s="41"/>
      <c r="G27" s="41"/>
      <c r="H27" s="41"/>
      <c r="I27" s="41"/>
      <c r="J27" s="41"/>
      <c r="K27" s="41"/>
    </row>
    <row r="28" spans="1:13" x14ac:dyDescent="0.35">
      <c r="A28" s="16"/>
      <c r="B28" s="37"/>
      <c r="C28" s="39"/>
      <c r="D28" s="42"/>
      <c r="E28" s="42"/>
      <c r="F28" s="42"/>
      <c r="G28" s="42"/>
      <c r="H28" s="42"/>
      <c r="I28" s="42"/>
      <c r="J28" s="42"/>
      <c r="K28" s="42"/>
    </row>
    <row r="29" spans="1:13" x14ac:dyDescent="0.35">
      <c r="A29" s="16"/>
      <c r="B29" s="36" t="s">
        <v>379</v>
      </c>
      <c r="C29" s="39"/>
      <c r="D29" s="45"/>
      <c r="E29" s="45"/>
      <c r="F29" s="45"/>
      <c r="G29" s="45"/>
      <c r="H29" s="45"/>
      <c r="I29" s="45"/>
      <c r="J29" s="45"/>
      <c r="K29" s="45"/>
    </row>
    <row r="30" spans="1:13" x14ac:dyDescent="0.35">
      <c r="A30" s="16"/>
      <c r="B30" s="34" t="s">
        <v>375</v>
      </c>
      <c r="C30" s="39" t="s">
        <v>217</v>
      </c>
      <c r="D30" s="41">
        <v>97.832085139929049</v>
      </c>
      <c r="E30" s="41">
        <v>93.450139184542323</v>
      </c>
      <c r="F30" s="41">
        <v>88.289934521090302</v>
      </c>
      <c r="G30" s="41">
        <v>93.277182235834616</v>
      </c>
      <c r="H30" s="41">
        <v>95.131729667812138</v>
      </c>
      <c r="I30" s="41">
        <v>89.4</v>
      </c>
      <c r="J30" s="41">
        <f>J6/J22*100</f>
        <v>89.87462686567163</v>
      </c>
      <c r="K30" s="41">
        <v>89.2</v>
      </c>
      <c r="L30" s="41">
        <v>81.8</v>
      </c>
      <c r="M30" s="41">
        <v>74.900000000000006</v>
      </c>
    </row>
    <row r="31" spans="1:13" x14ac:dyDescent="0.35">
      <c r="A31" s="16"/>
      <c r="B31" s="34" t="s">
        <v>377</v>
      </c>
      <c r="C31" s="39" t="s">
        <v>217</v>
      </c>
      <c r="D31" s="52">
        <v>88.056206088992965</v>
      </c>
      <c r="E31" s="52">
        <v>88.646288209606979</v>
      </c>
      <c r="F31" s="52">
        <v>89.957264957264954</v>
      </c>
      <c r="G31" s="52">
        <v>90.87048832271762</v>
      </c>
      <c r="H31" s="52">
        <v>93.542435424354238</v>
      </c>
      <c r="I31" s="52">
        <v>96.9</v>
      </c>
      <c r="J31" s="52">
        <f>J8/J24*100</f>
        <v>84.310850439882699</v>
      </c>
      <c r="K31" s="52">
        <v>78.099999999999994</v>
      </c>
      <c r="L31" s="52">
        <v>64.2</v>
      </c>
      <c r="M31" s="52">
        <v>53.6</v>
      </c>
    </row>
    <row r="32" spans="1:13" x14ac:dyDescent="0.35">
      <c r="A32" s="16"/>
      <c r="B32" s="34" t="s">
        <v>378</v>
      </c>
      <c r="C32" s="39" t="s">
        <v>217</v>
      </c>
      <c r="D32" s="41">
        <v>97.073259407380476</v>
      </c>
      <c r="E32" s="41">
        <v>93.115003808073112</v>
      </c>
      <c r="F32" s="41">
        <v>88.400852878464818</v>
      </c>
      <c r="G32" s="41">
        <v>93.115269247250382</v>
      </c>
      <c r="H32" s="41">
        <v>95.017273452032953</v>
      </c>
      <c r="I32" s="41">
        <v>89.9</v>
      </c>
      <c r="J32" s="41">
        <f>J10/J26*100</f>
        <v>89.455669647786237</v>
      </c>
      <c r="K32" s="41">
        <v>88.4</v>
      </c>
      <c r="L32" s="41">
        <v>80.599999999999994</v>
      </c>
      <c r="M32" s="41">
        <v>73.400000000000006</v>
      </c>
    </row>
    <row r="33" spans="1:13" x14ac:dyDescent="0.35">
      <c r="A33" s="16"/>
      <c r="B33" s="34"/>
      <c r="C33" s="39"/>
      <c r="D33" s="42"/>
      <c r="E33" s="42"/>
      <c r="F33" s="42"/>
      <c r="G33" s="42"/>
      <c r="H33" s="42"/>
      <c r="I33" s="42"/>
      <c r="J33" s="42"/>
      <c r="K33" s="42"/>
      <c r="L33" s="41"/>
      <c r="M33" s="41"/>
    </row>
    <row r="34" spans="1:13" x14ac:dyDescent="0.35">
      <c r="A34" s="16"/>
      <c r="B34" s="34"/>
      <c r="C34" s="39"/>
      <c r="D34" s="58"/>
      <c r="E34" s="58"/>
      <c r="F34" s="58"/>
      <c r="G34" s="58"/>
      <c r="H34" s="58"/>
      <c r="I34" s="58"/>
      <c r="J34" s="58"/>
      <c r="K34" s="58"/>
    </row>
    <row r="35" spans="1:13" x14ac:dyDescent="0.35">
      <c r="A35" s="16"/>
      <c r="B35" s="36" t="s">
        <v>380</v>
      </c>
      <c r="C35" s="39"/>
      <c r="D35" s="45"/>
      <c r="E35" s="45"/>
      <c r="F35" s="45"/>
      <c r="G35" s="45"/>
      <c r="H35" s="45"/>
      <c r="I35" s="45"/>
      <c r="J35" s="45"/>
      <c r="K35" s="45"/>
    </row>
    <row r="36" spans="1:13" x14ac:dyDescent="0.35">
      <c r="A36" s="16"/>
      <c r="B36" s="34" t="s">
        <v>375</v>
      </c>
      <c r="C36" s="39" t="s">
        <v>214</v>
      </c>
      <c r="D36" s="58">
        <v>12</v>
      </c>
      <c r="E36" s="58">
        <v>12</v>
      </c>
      <c r="F36" s="58">
        <v>12</v>
      </c>
      <c r="G36" s="58">
        <v>12</v>
      </c>
      <c r="H36" s="58">
        <v>12</v>
      </c>
      <c r="I36" s="58">
        <v>13</v>
      </c>
      <c r="J36" s="58">
        <v>13</v>
      </c>
      <c r="K36" s="58">
        <v>13</v>
      </c>
      <c r="L36" s="58">
        <v>13</v>
      </c>
      <c r="M36" s="58">
        <v>13</v>
      </c>
    </row>
    <row r="37" spans="1:13" x14ac:dyDescent="0.35">
      <c r="A37" s="16"/>
      <c r="B37" s="34" t="s">
        <v>377</v>
      </c>
      <c r="C37" s="39" t="s">
        <v>214</v>
      </c>
      <c r="D37" s="58">
        <v>2</v>
      </c>
      <c r="E37" s="58">
        <v>2</v>
      </c>
      <c r="F37" s="58">
        <v>2</v>
      </c>
      <c r="G37" s="58">
        <v>2</v>
      </c>
      <c r="H37" s="58">
        <v>2</v>
      </c>
      <c r="I37" s="58">
        <v>2</v>
      </c>
      <c r="J37" s="58">
        <v>2</v>
      </c>
      <c r="K37" s="58">
        <v>2</v>
      </c>
      <c r="L37" s="58">
        <v>2</v>
      </c>
      <c r="M37" s="58">
        <v>2</v>
      </c>
    </row>
    <row r="38" spans="1:13" x14ac:dyDescent="0.35">
      <c r="A38" s="16"/>
      <c r="B38" s="34" t="s">
        <v>378</v>
      </c>
      <c r="C38" s="39" t="s">
        <v>214</v>
      </c>
      <c r="D38" s="58">
        <v>14</v>
      </c>
      <c r="E38" s="58">
        <v>14</v>
      </c>
      <c r="F38" s="58">
        <v>14</v>
      </c>
      <c r="G38" s="58">
        <v>14</v>
      </c>
      <c r="H38" s="58">
        <v>14</v>
      </c>
      <c r="I38" s="58">
        <v>15</v>
      </c>
      <c r="J38" s="58">
        <v>15</v>
      </c>
      <c r="K38" s="58">
        <v>15</v>
      </c>
      <c r="L38" s="58">
        <v>15</v>
      </c>
      <c r="M38" s="58">
        <v>15</v>
      </c>
    </row>
    <row r="39" spans="1:13" x14ac:dyDescent="0.35">
      <c r="A39" s="16"/>
      <c r="B39" s="34"/>
      <c r="C39" s="37"/>
      <c r="D39" s="37"/>
      <c r="E39" s="37"/>
      <c r="F39" s="37"/>
      <c r="G39" s="37"/>
      <c r="H39" s="37"/>
      <c r="I39" s="37"/>
      <c r="J39" s="37"/>
      <c r="K39" s="16"/>
      <c r="L39" s="16"/>
      <c r="M39" s="16"/>
    </row>
    <row r="40" spans="1:13" x14ac:dyDescent="0.35">
      <c r="A40" s="16"/>
      <c r="B40" s="34" t="s">
        <v>237</v>
      </c>
      <c r="C40" s="37"/>
      <c r="D40" s="37"/>
      <c r="E40" s="37"/>
      <c r="F40" s="37"/>
      <c r="G40" s="37"/>
      <c r="H40" s="37"/>
      <c r="I40" s="37"/>
      <c r="J40" s="37"/>
      <c r="K40" s="16"/>
      <c r="L40" s="16"/>
      <c r="M40" s="16"/>
    </row>
    <row r="41" spans="1:13" x14ac:dyDescent="0.35">
      <c r="A41" s="16"/>
      <c r="B41" s="16"/>
      <c r="C41" s="16"/>
      <c r="D41" s="16"/>
      <c r="E41" s="16"/>
      <c r="F41" s="16"/>
      <c r="G41" s="16"/>
      <c r="H41" s="16"/>
      <c r="I41" s="16"/>
      <c r="J41" s="16"/>
      <c r="K41" s="16"/>
      <c r="L41" s="16"/>
      <c r="M41" s="16"/>
    </row>
    <row r="42" spans="1:13" x14ac:dyDescent="0.35">
      <c r="A42" s="16"/>
      <c r="B42" s="16"/>
      <c r="C42" s="16"/>
      <c r="D42" s="16"/>
      <c r="E42" s="16"/>
      <c r="F42" s="16"/>
      <c r="G42" s="16"/>
      <c r="H42" s="16"/>
      <c r="I42" s="16"/>
      <c r="J42" s="16"/>
      <c r="K42" s="16"/>
      <c r="L42" s="16"/>
      <c r="M42" s="16"/>
    </row>
    <row r="43" spans="1:13" x14ac:dyDescent="0.35">
      <c r="A43" s="16"/>
      <c r="B43" s="16"/>
      <c r="C43" s="16"/>
      <c r="D43" s="16"/>
      <c r="E43" s="16"/>
      <c r="F43" s="16"/>
      <c r="G43" s="16"/>
      <c r="H43" s="16"/>
      <c r="I43" s="16"/>
      <c r="J43" s="16"/>
      <c r="K43" s="16"/>
      <c r="L43" s="16"/>
      <c r="M43" s="16"/>
    </row>
    <row r="44" spans="1:13" x14ac:dyDescent="0.35">
      <c r="A44" s="16"/>
      <c r="B44" s="16"/>
      <c r="C44" s="16"/>
      <c r="D44" s="16"/>
      <c r="E44" s="16"/>
      <c r="F44" s="16"/>
      <c r="G44" s="16"/>
      <c r="H44" s="16"/>
      <c r="I44" s="16"/>
      <c r="J44" s="16"/>
      <c r="K44" s="16"/>
      <c r="L44" s="16"/>
      <c r="M44" s="16"/>
    </row>
    <row r="45" spans="1:13" x14ac:dyDescent="0.35">
      <c r="A45" s="16"/>
      <c r="B45" s="16"/>
      <c r="C45" s="16"/>
      <c r="D45" s="16"/>
      <c r="E45" s="16"/>
      <c r="F45" s="16"/>
      <c r="G45" s="16"/>
      <c r="H45" s="16"/>
      <c r="I45" s="16"/>
      <c r="J45" s="16"/>
      <c r="K45" s="16"/>
      <c r="L45" s="16"/>
      <c r="M45" s="16"/>
    </row>
    <row r="46" spans="1:13" x14ac:dyDescent="0.35">
      <c r="A46" s="16"/>
      <c r="B46" s="16"/>
      <c r="C46" s="16"/>
      <c r="D46" s="16"/>
      <c r="E46" s="16"/>
      <c r="F46" s="16"/>
      <c r="G46" s="16"/>
      <c r="H46" s="16"/>
      <c r="I46" s="16"/>
      <c r="J46" s="16"/>
      <c r="K46" s="16"/>
      <c r="L46" s="16"/>
      <c r="M46" s="16"/>
    </row>
    <row r="47" spans="1:13" x14ac:dyDescent="0.35">
      <c r="A47" s="16"/>
      <c r="B47" s="16"/>
      <c r="C47" s="16"/>
      <c r="D47" s="16"/>
      <c r="E47" s="16"/>
      <c r="F47" s="16"/>
      <c r="G47" s="16"/>
      <c r="H47" s="16"/>
      <c r="I47" s="16"/>
      <c r="J47" s="16"/>
      <c r="K47" s="16"/>
      <c r="L47" s="16"/>
      <c r="M47" s="16"/>
    </row>
    <row r="48" spans="1:13" x14ac:dyDescent="0.35">
      <c r="A48" s="16"/>
      <c r="B48" s="16"/>
      <c r="C48" s="16"/>
      <c r="D48" s="16"/>
      <c r="E48" s="16"/>
      <c r="F48" s="16"/>
      <c r="G48" s="16"/>
      <c r="H48" s="16"/>
      <c r="I48" s="16"/>
      <c r="J48" s="16"/>
      <c r="K48" s="16"/>
      <c r="L48" s="16"/>
      <c r="M48" s="16"/>
    </row>
    <row r="49" spans="1:13" x14ac:dyDescent="0.35">
      <c r="A49" s="16"/>
      <c r="B49" s="16"/>
      <c r="C49" s="16"/>
      <c r="D49" s="16"/>
      <c r="E49" s="16"/>
      <c r="F49" s="16"/>
      <c r="G49" s="16"/>
      <c r="H49" s="16"/>
      <c r="I49" s="16"/>
      <c r="J49" s="16"/>
      <c r="K49" s="16"/>
      <c r="L49" s="16"/>
      <c r="M49" s="16"/>
    </row>
    <row r="50" spans="1:13" x14ac:dyDescent="0.35">
      <c r="A50" s="16"/>
      <c r="B50" s="16"/>
      <c r="C50" s="16"/>
      <c r="D50" s="16"/>
      <c r="E50" s="16"/>
      <c r="F50" s="16"/>
      <c r="G50" s="16"/>
      <c r="H50" s="16"/>
      <c r="I50" s="16"/>
      <c r="J50" s="16"/>
      <c r="K50" s="16"/>
      <c r="L50" s="16"/>
      <c r="M50" s="16"/>
    </row>
    <row r="51" spans="1:13" x14ac:dyDescent="0.35">
      <c r="A51" s="16"/>
      <c r="B51" s="16"/>
      <c r="C51" s="16"/>
      <c r="D51" s="16"/>
      <c r="E51" s="16"/>
      <c r="F51" s="16"/>
      <c r="G51" s="16"/>
      <c r="H51" s="16"/>
      <c r="I51" s="16"/>
      <c r="J51" s="16"/>
      <c r="K51" s="16"/>
      <c r="L51" s="16"/>
      <c r="M51" s="16"/>
    </row>
    <row r="52" spans="1:13" x14ac:dyDescent="0.35">
      <c r="A52" s="16"/>
      <c r="B52" s="16"/>
      <c r="C52" s="16"/>
      <c r="D52" s="16"/>
      <c r="E52" s="16"/>
      <c r="F52" s="16"/>
      <c r="G52" s="16"/>
      <c r="H52" s="16"/>
      <c r="I52" s="16"/>
      <c r="J52" s="16"/>
      <c r="K52" s="16"/>
      <c r="L52" s="16"/>
      <c r="M52" s="16"/>
    </row>
    <row r="53" spans="1:13" x14ac:dyDescent="0.35">
      <c r="A53" s="16"/>
      <c r="B53" s="16"/>
      <c r="C53" s="16"/>
      <c r="D53" s="16"/>
      <c r="E53" s="16"/>
      <c r="F53" s="16"/>
      <c r="G53" s="16"/>
      <c r="H53" s="16"/>
      <c r="I53" s="16"/>
      <c r="J53" s="16"/>
      <c r="K53" s="16"/>
      <c r="L53" s="16"/>
      <c r="M53" s="16"/>
    </row>
    <row r="54" spans="1:13" x14ac:dyDescent="0.35">
      <c r="A54" s="16"/>
      <c r="B54" s="16"/>
      <c r="C54" s="16"/>
      <c r="D54" s="16"/>
      <c r="E54" s="16"/>
      <c r="F54" s="16"/>
      <c r="G54" s="16"/>
      <c r="H54" s="16"/>
      <c r="I54" s="16"/>
      <c r="J54" s="16"/>
      <c r="K54" s="16"/>
      <c r="L54" s="16"/>
      <c r="M54" s="16"/>
    </row>
    <row r="55" spans="1:13" x14ac:dyDescent="0.35">
      <c r="A55" s="16"/>
      <c r="B55" s="16"/>
      <c r="C55" s="16"/>
      <c r="D55" s="16"/>
      <c r="E55" s="16"/>
      <c r="F55" s="16"/>
      <c r="G55" s="16"/>
      <c r="H55" s="16"/>
      <c r="I55" s="16"/>
      <c r="J55" s="16"/>
      <c r="K55" s="16"/>
      <c r="L55" s="16"/>
      <c r="M55" s="16"/>
    </row>
    <row r="56" spans="1:13" x14ac:dyDescent="0.35">
      <c r="A56" s="16"/>
      <c r="B56" s="16"/>
      <c r="C56" s="16"/>
      <c r="D56" s="16"/>
      <c r="E56" s="16"/>
      <c r="F56" s="16"/>
      <c r="G56" s="16"/>
      <c r="H56" s="16"/>
      <c r="I56" s="16"/>
      <c r="J56" s="16"/>
      <c r="K56" s="16"/>
      <c r="L56" s="16"/>
      <c r="M56" s="16"/>
    </row>
    <row r="57" spans="1:13" x14ac:dyDescent="0.35">
      <c r="K57" s="16"/>
      <c r="L57" s="16"/>
      <c r="M57" s="16"/>
    </row>
  </sheetData>
  <pageMargins left="0.51181102362204722" right="0.70866141732283472" top="0.55118110236220474" bottom="0.74803149606299213" header="0.31496062992125984" footer="0.31496062992125984"/>
  <pageSetup paperSize="121" scale="85" orientation="landscape" r:id="rId1"/>
  <headerFooter>
    <oddHeader>&amp;C&amp;"Arial Black"&amp;11&amp;KFF0000OFFICIAL&amp;1#</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53"/>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33" customWidth="1"/>
    <col min="3" max="12" width="11.86328125" customWidth="1"/>
  </cols>
  <sheetData>
    <row r="1" spans="1:12" ht="55.5" customHeight="1" x14ac:dyDescent="0.35">
      <c r="B1" s="25" t="s">
        <v>210</v>
      </c>
      <c r="C1" s="16"/>
      <c r="D1" s="16"/>
      <c r="E1" s="16"/>
      <c r="F1" s="16"/>
      <c r="G1" s="16"/>
      <c r="H1" s="16"/>
      <c r="I1" s="16"/>
      <c r="J1" s="16"/>
      <c r="K1" s="16"/>
      <c r="L1" s="16"/>
    </row>
    <row r="2" spans="1:12" ht="15" x14ac:dyDescent="0.35">
      <c r="A2" s="16"/>
      <c r="B2" s="32" t="s">
        <v>381</v>
      </c>
      <c r="C2" s="16"/>
      <c r="D2" s="16"/>
      <c r="E2" s="16"/>
      <c r="F2" s="16"/>
      <c r="G2" s="16"/>
      <c r="H2" s="16"/>
      <c r="I2" s="16"/>
      <c r="J2" s="16"/>
      <c r="K2" s="16"/>
      <c r="L2" s="16"/>
    </row>
    <row r="3" spans="1:12" ht="15" x14ac:dyDescent="0.35">
      <c r="A3" s="38"/>
      <c r="B3" s="48"/>
      <c r="C3" s="48" t="s">
        <v>382</v>
      </c>
      <c r="D3" s="48" t="s">
        <v>383</v>
      </c>
      <c r="E3" s="48" t="s">
        <v>384</v>
      </c>
      <c r="F3" s="48" t="s">
        <v>385</v>
      </c>
      <c r="G3" s="48" t="s">
        <v>386</v>
      </c>
      <c r="H3" s="48" t="s">
        <v>387</v>
      </c>
      <c r="I3" s="48" t="s">
        <v>388</v>
      </c>
      <c r="J3" s="130" t="s">
        <v>389</v>
      </c>
      <c r="K3" s="130" t="s">
        <v>390</v>
      </c>
      <c r="L3" s="130" t="s">
        <v>391</v>
      </c>
    </row>
    <row r="4" spans="1:12" ht="15" x14ac:dyDescent="0.35">
      <c r="A4" s="38"/>
      <c r="B4" s="48"/>
      <c r="C4" s="49" t="s">
        <v>214</v>
      </c>
      <c r="D4" s="49" t="s">
        <v>214</v>
      </c>
      <c r="E4" s="49" t="s">
        <v>214</v>
      </c>
      <c r="F4" s="49" t="s">
        <v>214</v>
      </c>
      <c r="G4" s="49" t="s">
        <v>214</v>
      </c>
      <c r="H4" s="49" t="s">
        <v>214</v>
      </c>
      <c r="I4" s="49" t="s">
        <v>214</v>
      </c>
      <c r="J4" s="49" t="s">
        <v>214</v>
      </c>
      <c r="K4" s="49" t="s">
        <v>214</v>
      </c>
      <c r="L4" s="49" t="s">
        <v>214</v>
      </c>
    </row>
    <row r="5" spans="1:12" ht="12.75" customHeight="1" x14ac:dyDescent="0.35">
      <c r="A5" s="15"/>
      <c r="B5" s="36" t="s">
        <v>392</v>
      </c>
      <c r="C5" s="45"/>
      <c r="D5" s="45"/>
      <c r="E5" s="45"/>
      <c r="F5" s="45"/>
      <c r="G5" s="45"/>
      <c r="H5" s="45"/>
      <c r="I5" s="45"/>
      <c r="J5" s="45"/>
    </row>
    <row r="6" spans="1:12" ht="12.75" customHeight="1" x14ac:dyDescent="0.35">
      <c r="A6" s="15"/>
      <c r="B6" s="34" t="s">
        <v>393</v>
      </c>
      <c r="C6" s="58">
        <v>6315</v>
      </c>
      <c r="D6" s="58">
        <v>6352</v>
      </c>
      <c r="E6" s="58">
        <v>8124</v>
      </c>
      <c r="F6" s="58">
        <v>8543</v>
      </c>
      <c r="G6" s="58">
        <v>9264</v>
      </c>
      <c r="H6" s="58">
        <v>9707</v>
      </c>
      <c r="I6" s="58">
        <v>11432</v>
      </c>
      <c r="J6" s="58">
        <v>11071</v>
      </c>
      <c r="K6" s="58">
        <v>10775</v>
      </c>
      <c r="L6" s="58">
        <v>9235</v>
      </c>
    </row>
    <row r="7" spans="1:12" x14ac:dyDescent="0.35">
      <c r="A7" s="6"/>
      <c r="B7" s="34" t="s">
        <v>394</v>
      </c>
      <c r="C7" s="45">
        <v>801</v>
      </c>
      <c r="D7" s="45">
        <v>935</v>
      </c>
      <c r="E7" s="45">
        <v>1031</v>
      </c>
      <c r="F7" s="45">
        <v>1265</v>
      </c>
      <c r="G7" s="45">
        <v>1457</v>
      </c>
      <c r="H7" s="45">
        <v>1614</v>
      </c>
      <c r="I7" s="45">
        <v>1819</v>
      </c>
      <c r="J7" s="45">
        <v>1594</v>
      </c>
      <c r="K7" s="45">
        <v>1395</v>
      </c>
      <c r="L7" s="45">
        <v>1148</v>
      </c>
    </row>
    <row r="8" spans="1:12" x14ac:dyDescent="0.35">
      <c r="A8" s="6"/>
      <c r="B8" s="34" t="s">
        <v>395</v>
      </c>
      <c r="C8" s="58">
        <v>7116</v>
      </c>
      <c r="D8" s="58">
        <v>7287</v>
      </c>
      <c r="E8" s="58">
        <v>9155</v>
      </c>
      <c r="F8" s="58">
        <v>9808</v>
      </c>
      <c r="G8" s="58">
        <v>10721</v>
      </c>
      <c r="H8" s="58">
        <v>11321</v>
      </c>
      <c r="I8" s="58">
        <v>13251</v>
      </c>
      <c r="J8" s="58">
        <f>SUM(J6:J7)</f>
        <v>12665</v>
      </c>
      <c r="K8" s="58">
        <v>12170</v>
      </c>
      <c r="L8" s="58">
        <v>10383</v>
      </c>
    </row>
    <row r="9" spans="1:12" ht="13.5" customHeight="1" x14ac:dyDescent="0.35">
      <c r="A9" s="16"/>
      <c r="B9" s="34"/>
      <c r="C9" s="45"/>
      <c r="D9" s="45"/>
      <c r="E9" s="45"/>
      <c r="F9" s="45"/>
      <c r="G9" s="45"/>
      <c r="H9" s="45"/>
      <c r="I9" s="45"/>
      <c r="J9" s="45"/>
    </row>
    <row r="10" spans="1:12" x14ac:dyDescent="0.35">
      <c r="A10" s="16"/>
      <c r="B10" s="34"/>
      <c r="C10" s="58"/>
      <c r="D10" s="58"/>
      <c r="E10" s="58"/>
      <c r="F10" s="58"/>
      <c r="G10" s="58"/>
      <c r="H10" s="58"/>
      <c r="I10" s="58"/>
      <c r="J10" s="58"/>
    </row>
    <row r="11" spans="1:12" x14ac:dyDescent="0.35">
      <c r="A11" s="16"/>
      <c r="B11" s="36" t="s">
        <v>396</v>
      </c>
      <c r="C11" s="45"/>
      <c r="D11" s="45"/>
      <c r="E11" s="45"/>
      <c r="F11" s="45"/>
      <c r="G11" s="45"/>
      <c r="H11" s="45"/>
      <c r="I11" s="45"/>
      <c r="J11" s="45"/>
    </row>
    <row r="12" spans="1:12" x14ac:dyDescent="0.35">
      <c r="A12" s="16"/>
      <c r="B12" s="34" t="s">
        <v>397</v>
      </c>
      <c r="C12" s="58">
        <v>5630</v>
      </c>
      <c r="D12" s="58">
        <v>5728</v>
      </c>
      <c r="E12" s="58">
        <v>6874</v>
      </c>
      <c r="F12" s="58">
        <v>7280</v>
      </c>
      <c r="G12" s="58">
        <v>7897</v>
      </c>
      <c r="H12" s="58">
        <v>8190</v>
      </c>
      <c r="I12" s="58">
        <v>9426</v>
      </c>
      <c r="J12" s="58">
        <v>9011</v>
      </c>
      <c r="K12" s="58">
        <v>8646</v>
      </c>
      <c r="L12" s="58">
        <v>7664</v>
      </c>
    </row>
    <row r="13" spans="1:12" x14ac:dyDescent="0.35">
      <c r="A13" s="16"/>
      <c r="B13" s="34" t="s">
        <v>398</v>
      </c>
      <c r="C13" s="45">
        <v>649</v>
      </c>
      <c r="D13" s="45">
        <v>750</v>
      </c>
      <c r="E13" s="45">
        <v>830</v>
      </c>
      <c r="F13" s="45">
        <v>1022</v>
      </c>
      <c r="G13" s="45">
        <v>1175</v>
      </c>
      <c r="H13" s="45">
        <v>1269</v>
      </c>
      <c r="I13" s="45">
        <v>1449</v>
      </c>
      <c r="J13" s="45">
        <v>1253</v>
      </c>
      <c r="K13" s="45">
        <v>1109</v>
      </c>
      <c r="L13" s="45">
        <v>930</v>
      </c>
    </row>
    <row r="14" spans="1:12" x14ac:dyDescent="0.35">
      <c r="A14" s="16"/>
      <c r="B14" s="34" t="s">
        <v>399</v>
      </c>
      <c r="C14" s="58">
        <v>6279</v>
      </c>
      <c r="D14" s="58">
        <v>6478</v>
      </c>
      <c r="E14" s="58">
        <v>7704</v>
      </c>
      <c r="F14" s="58">
        <v>8302</v>
      </c>
      <c r="G14" s="58">
        <v>9072</v>
      </c>
      <c r="H14" s="58">
        <v>9459</v>
      </c>
      <c r="I14" s="58">
        <v>10875</v>
      </c>
      <c r="J14" s="58">
        <v>10264</v>
      </c>
      <c r="K14" s="58">
        <v>9755</v>
      </c>
      <c r="L14" s="58">
        <v>8594</v>
      </c>
    </row>
    <row r="15" spans="1:12" x14ac:dyDescent="0.35">
      <c r="A15" s="16"/>
      <c r="B15" s="34"/>
      <c r="C15" s="45"/>
      <c r="D15" s="45"/>
      <c r="E15" s="45"/>
      <c r="F15" s="45"/>
      <c r="G15" s="45"/>
      <c r="H15" s="45"/>
      <c r="I15" s="45"/>
      <c r="J15" s="45"/>
    </row>
    <row r="16" spans="1:12" x14ac:dyDescent="0.35">
      <c r="A16" s="16"/>
      <c r="B16" s="34"/>
      <c r="C16" s="58"/>
      <c r="D16" s="58"/>
      <c r="E16" s="58"/>
      <c r="F16" s="58"/>
      <c r="G16" s="58"/>
      <c r="H16" s="58"/>
      <c r="I16" s="58"/>
      <c r="J16" s="58"/>
    </row>
    <row r="17" spans="1:12" x14ac:dyDescent="0.35">
      <c r="A17" s="16"/>
      <c r="B17" s="36" t="s">
        <v>400</v>
      </c>
      <c r="C17" s="45"/>
      <c r="D17" s="45"/>
      <c r="E17" s="45"/>
      <c r="F17" s="45"/>
      <c r="G17" s="45"/>
      <c r="H17" s="45"/>
      <c r="I17" s="45"/>
      <c r="J17" s="45"/>
      <c r="K17" s="58"/>
      <c r="L17" s="58"/>
    </row>
    <row r="18" spans="1:12" x14ac:dyDescent="0.35">
      <c r="A18" s="16"/>
      <c r="B18" s="34" t="s">
        <v>397</v>
      </c>
      <c r="C18" s="58">
        <v>5855</v>
      </c>
      <c r="D18" s="58">
        <v>5598</v>
      </c>
      <c r="E18" s="58">
        <v>8003</v>
      </c>
      <c r="F18" s="58">
        <v>8202</v>
      </c>
      <c r="G18" s="58">
        <v>8688</v>
      </c>
      <c r="H18" s="58">
        <v>9241</v>
      </c>
      <c r="I18" s="58">
        <v>10975</v>
      </c>
      <c r="J18" s="58">
        <v>11809</v>
      </c>
      <c r="K18" s="45">
        <v>10626</v>
      </c>
      <c r="L18" s="45">
        <v>9816</v>
      </c>
    </row>
    <row r="19" spans="1:12" x14ac:dyDescent="0.35">
      <c r="A19" s="16"/>
      <c r="B19" s="34" t="s">
        <v>398</v>
      </c>
      <c r="C19" s="45">
        <v>753</v>
      </c>
      <c r="D19" s="45">
        <v>898</v>
      </c>
      <c r="E19" s="45">
        <v>1007</v>
      </c>
      <c r="F19" s="45">
        <v>1238</v>
      </c>
      <c r="G19" s="45">
        <v>1371</v>
      </c>
      <c r="H19" s="45">
        <v>1539</v>
      </c>
      <c r="I19" s="45">
        <v>1802</v>
      </c>
      <c r="J19" s="45">
        <v>1755</v>
      </c>
      <c r="K19" s="58">
        <v>1379</v>
      </c>
      <c r="L19" s="58">
        <v>1210</v>
      </c>
    </row>
    <row r="20" spans="1:12" x14ac:dyDescent="0.35">
      <c r="A20" s="16"/>
      <c r="B20" s="34" t="s">
        <v>401</v>
      </c>
      <c r="C20" s="58">
        <v>6608</v>
      </c>
      <c r="D20" s="58">
        <v>6496</v>
      </c>
      <c r="E20" s="58">
        <v>9010</v>
      </c>
      <c r="F20" s="58">
        <v>9440</v>
      </c>
      <c r="G20" s="58">
        <v>10059</v>
      </c>
      <c r="H20" s="58">
        <v>10780</v>
      </c>
      <c r="I20" s="58">
        <v>12777</v>
      </c>
      <c r="J20" s="58">
        <f>SUM(J18:J19)</f>
        <v>13564</v>
      </c>
      <c r="K20" s="45">
        <v>12005</v>
      </c>
      <c r="L20" s="45">
        <v>11026</v>
      </c>
    </row>
    <row r="21" spans="1:12" x14ac:dyDescent="0.35">
      <c r="A21" s="16"/>
      <c r="B21" s="34"/>
      <c r="C21" s="45"/>
      <c r="D21" s="45"/>
      <c r="E21" s="45"/>
      <c r="F21" s="45"/>
      <c r="G21" s="45"/>
      <c r="H21" s="45"/>
      <c r="I21" s="45"/>
      <c r="J21" s="45"/>
      <c r="K21" s="58"/>
      <c r="L21" s="58"/>
    </row>
    <row r="22" spans="1:12" x14ac:dyDescent="0.35">
      <c r="A22" s="16"/>
      <c r="B22" s="34"/>
      <c r="C22" s="58"/>
      <c r="D22" s="58"/>
      <c r="E22" s="58"/>
      <c r="F22" s="58"/>
      <c r="G22" s="58"/>
      <c r="H22" s="58"/>
      <c r="I22" s="58"/>
      <c r="J22" s="58"/>
      <c r="K22" s="45"/>
      <c r="L22" s="45"/>
    </row>
    <row r="23" spans="1:12" x14ac:dyDescent="0.35">
      <c r="A23" s="16"/>
      <c r="B23" s="36" t="s">
        <v>402</v>
      </c>
      <c r="C23" s="45"/>
      <c r="D23" s="45"/>
      <c r="E23" s="45"/>
      <c r="F23" s="45"/>
      <c r="G23" s="45"/>
      <c r="H23" s="45"/>
      <c r="I23" s="45"/>
      <c r="J23" s="45"/>
      <c r="K23" s="58"/>
      <c r="L23" s="58"/>
    </row>
    <row r="24" spans="1:12" x14ac:dyDescent="0.35">
      <c r="A24" s="16"/>
      <c r="B24" s="34" t="s">
        <v>397</v>
      </c>
      <c r="C24" s="58">
        <v>5337</v>
      </c>
      <c r="D24" s="58">
        <v>5136</v>
      </c>
      <c r="E24" s="58">
        <v>6973</v>
      </c>
      <c r="F24" s="58">
        <v>7229</v>
      </c>
      <c r="G24" s="58">
        <v>7615</v>
      </c>
      <c r="H24" s="58">
        <v>8074</v>
      </c>
      <c r="I24" s="58">
        <v>9292</v>
      </c>
      <c r="J24" s="58">
        <v>9813</v>
      </c>
      <c r="K24" s="45">
        <v>8813</v>
      </c>
      <c r="L24" s="45">
        <v>8343</v>
      </c>
    </row>
    <row r="25" spans="1:12" x14ac:dyDescent="0.35">
      <c r="A25" s="16"/>
      <c r="B25" s="34" t="s">
        <v>398</v>
      </c>
      <c r="C25" s="45">
        <v>618</v>
      </c>
      <c r="D25" s="45">
        <v>741</v>
      </c>
      <c r="E25" s="45">
        <v>840</v>
      </c>
      <c r="F25" s="45">
        <v>1044</v>
      </c>
      <c r="G25" s="45">
        <v>1128</v>
      </c>
      <c r="H25" s="45">
        <v>1246</v>
      </c>
      <c r="I25" s="45">
        <v>1468</v>
      </c>
      <c r="J25" s="45">
        <v>1428</v>
      </c>
      <c r="K25" s="58">
        <v>1130</v>
      </c>
      <c r="L25" s="58">
        <v>1009</v>
      </c>
    </row>
    <row r="26" spans="1:12" x14ac:dyDescent="0.35">
      <c r="A26" s="16"/>
      <c r="B26" s="34" t="s">
        <v>399</v>
      </c>
      <c r="C26" s="58">
        <v>5955</v>
      </c>
      <c r="D26" s="58">
        <v>5877</v>
      </c>
      <c r="E26" s="58">
        <v>7813</v>
      </c>
      <c r="F26" s="58">
        <v>8273</v>
      </c>
      <c r="G26" s="58">
        <v>8743</v>
      </c>
      <c r="H26" s="58">
        <v>9320</v>
      </c>
      <c r="I26" s="58">
        <v>10760</v>
      </c>
      <c r="J26" s="58">
        <v>11241</v>
      </c>
      <c r="K26" s="58">
        <v>9943</v>
      </c>
      <c r="L26" s="58">
        <v>9352</v>
      </c>
    </row>
    <row r="27" spans="1:12" x14ac:dyDescent="0.35">
      <c r="A27" s="16"/>
      <c r="B27" s="37"/>
      <c r="C27" s="58"/>
      <c r="D27" s="58"/>
      <c r="E27" s="58"/>
      <c r="F27" s="58"/>
      <c r="G27" s="58"/>
      <c r="H27" s="58"/>
      <c r="I27" s="58"/>
      <c r="J27" s="58"/>
      <c r="K27" s="58"/>
      <c r="L27" s="58"/>
    </row>
    <row r="28" spans="1:12" x14ac:dyDescent="0.35">
      <c r="A28" s="16"/>
      <c r="B28" s="37"/>
      <c r="C28" s="45"/>
      <c r="D28" s="45"/>
      <c r="E28" s="45"/>
      <c r="F28" s="45"/>
      <c r="G28" s="45"/>
      <c r="H28" s="45"/>
      <c r="I28" s="45"/>
      <c r="J28" s="45"/>
      <c r="K28" s="45"/>
      <c r="L28" s="45"/>
    </row>
    <row r="29" spans="1:12" x14ac:dyDescent="0.35">
      <c r="A29" s="16"/>
      <c r="B29" s="37"/>
      <c r="C29" s="45"/>
      <c r="D29" s="45"/>
      <c r="E29" s="45"/>
      <c r="F29" s="45"/>
      <c r="G29" s="45"/>
      <c r="H29" s="45"/>
      <c r="I29" s="45"/>
      <c r="J29" s="45"/>
      <c r="K29" s="45"/>
      <c r="L29" s="45"/>
    </row>
    <row r="30" spans="1:12" s="98" customFormat="1" ht="27" customHeight="1" x14ac:dyDescent="0.35">
      <c r="A30" s="97"/>
      <c r="B30" s="232" t="s">
        <v>403</v>
      </c>
      <c r="C30" s="232"/>
      <c r="D30" s="232"/>
      <c r="E30" s="232"/>
      <c r="F30" s="232"/>
      <c r="G30" s="232"/>
      <c r="H30" s="232"/>
      <c r="I30" s="232"/>
      <c r="J30" s="232"/>
      <c r="K30" s="232"/>
      <c r="L30" s="232"/>
    </row>
    <row r="31" spans="1:12" s="98" customFormat="1" ht="27" customHeight="1" x14ac:dyDescent="0.35">
      <c r="A31" s="97"/>
      <c r="B31" s="232" t="s">
        <v>404</v>
      </c>
      <c r="C31" s="232"/>
      <c r="D31" s="232"/>
      <c r="E31" s="232"/>
      <c r="F31" s="232"/>
      <c r="G31" s="232"/>
      <c r="H31" s="232"/>
      <c r="I31" s="232"/>
      <c r="J31" s="232"/>
      <c r="K31" s="232"/>
      <c r="L31" s="232"/>
    </row>
    <row r="32" spans="1:12" x14ac:dyDescent="0.35">
      <c r="A32" s="16"/>
      <c r="B32" s="34"/>
      <c r="C32" s="58"/>
      <c r="D32" s="58"/>
      <c r="E32" s="58"/>
      <c r="F32" s="58"/>
      <c r="G32" s="58"/>
      <c r="H32" s="58"/>
      <c r="I32" s="58"/>
      <c r="J32" s="58"/>
      <c r="K32" s="58"/>
      <c r="L32" s="58"/>
    </row>
    <row r="33" spans="1:12" x14ac:dyDescent="0.35">
      <c r="A33" s="16"/>
      <c r="B33" s="34"/>
      <c r="C33" s="45"/>
      <c r="D33" s="45"/>
      <c r="E33" s="45"/>
      <c r="F33" s="45"/>
      <c r="G33" s="45"/>
      <c r="H33" s="45"/>
      <c r="I33" s="45"/>
      <c r="J33" s="45"/>
      <c r="K33" s="45"/>
      <c r="L33" s="45"/>
    </row>
    <row r="34" spans="1:12" x14ac:dyDescent="0.35">
      <c r="A34" s="16"/>
      <c r="B34" s="34"/>
      <c r="C34" s="58"/>
      <c r="D34" s="58"/>
      <c r="E34" s="58"/>
      <c r="F34" s="58"/>
      <c r="G34" s="58"/>
      <c r="H34" s="58"/>
      <c r="I34" s="58"/>
      <c r="J34" s="58"/>
      <c r="K34" s="58"/>
      <c r="L34" s="58"/>
    </row>
    <row r="35" spans="1:12" x14ac:dyDescent="0.35">
      <c r="A35" s="16"/>
      <c r="B35" s="37"/>
      <c r="C35" s="45"/>
      <c r="D35" s="45"/>
      <c r="E35" s="45"/>
      <c r="F35" s="45"/>
      <c r="G35" s="45"/>
      <c r="H35" s="45"/>
      <c r="I35" s="45"/>
      <c r="J35" s="45"/>
      <c r="K35" s="45"/>
      <c r="L35" s="45"/>
    </row>
    <row r="36" spans="1:12" x14ac:dyDescent="0.35">
      <c r="A36" s="16"/>
      <c r="B36" s="34"/>
      <c r="C36" s="58"/>
      <c r="D36" s="58"/>
      <c r="E36" s="58"/>
      <c r="F36" s="58"/>
      <c r="G36" s="58"/>
      <c r="H36" s="58"/>
      <c r="I36" s="58"/>
      <c r="J36" s="58"/>
      <c r="K36" s="58"/>
      <c r="L36" s="58"/>
    </row>
    <row r="37" spans="1:12" x14ac:dyDescent="0.35">
      <c r="A37" s="16"/>
      <c r="B37" s="34"/>
      <c r="C37" s="58"/>
      <c r="D37" s="58"/>
      <c r="E37" s="58"/>
      <c r="F37" s="58"/>
      <c r="G37" s="58"/>
      <c r="H37" s="58"/>
      <c r="I37" s="58"/>
      <c r="J37" s="58"/>
      <c r="K37" s="58"/>
      <c r="L37" s="58"/>
    </row>
    <row r="38" spans="1:12" x14ac:dyDescent="0.35">
      <c r="A38" s="16"/>
      <c r="B38" s="34"/>
      <c r="C38" s="58"/>
      <c r="D38" s="58"/>
      <c r="E38" s="58"/>
      <c r="F38" s="58"/>
      <c r="G38" s="58"/>
      <c r="H38" s="58"/>
      <c r="I38" s="58"/>
      <c r="J38" s="58"/>
      <c r="K38" s="58"/>
      <c r="L38" s="58"/>
    </row>
    <row r="39" spans="1:12" x14ac:dyDescent="0.35">
      <c r="A39" s="16"/>
      <c r="B39" s="34"/>
      <c r="C39" s="82"/>
      <c r="D39" s="82"/>
      <c r="E39" s="82"/>
      <c r="F39" s="82"/>
      <c r="G39" s="82"/>
      <c r="H39" s="82"/>
      <c r="I39" s="82"/>
      <c r="J39" s="82"/>
      <c r="K39" s="82"/>
      <c r="L39" s="82"/>
    </row>
    <row r="40" spans="1:12" x14ac:dyDescent="0.35">
      <c r="A40" s="16"/>
      <c r="B40" s="34"/>
      <c r="C40" s="82"/>
      <c r="D40" s="82"/>
      <c r="E40" s="82"/>
      <c r="F40" s="82"/>
      <c r="G40" s="82"/>
      <c r="H40" s="82"/>
      <c r="I40" s="82"/>
      <c r="J40" s="82"/>
      <c r="K40" s="82"/>
      <c r="L40" s="82"/>
    </row>
    <row r="41" spans="1:12" x14ac:dyDescent="0.35">
      <c r="A41" s="16"/>
      <c r="B41" s="16"/>
      <c r="C41" s="16"/>
      <c r="D41" s="16"/>
      <c r="E41" s="16"/>
      <c r="F41" s="16"/>
      <c r="G41" s="16"/>
      <c r="H41" s="16"/>
      <c r="I41" s="16"/>
      <c r="J41" s="16"/>
      <c r="K41" s="16"/>
      <c r="L41" s="16"/>
    </row>
    <row r="42" spans="1:12" x14ac:dyDescent="0.35">
      <c r="A42" s="16"/>
      <c r="B42" s="16"/>
      <c r="C42" s="16"/>
      <c r="D42" s="16"/>
      <c r="E42" s="16"/>
      <c r="F42" s="16"/>
      <c r="G42" s="16"/>
      <c r="H42" s="16"/>
      <c r="I42" s="16"/>
      <c r="J42" s="16"/>
      <c r="K42" s="16"/>
      <c r="L42" s="16"/>
    </row>
    <row r="43" spans="1:12" x14ac:dyDescent="0.35">
      <c r="A43" s="16"/>
      <c r="B43" s="16"/>
      <c r="C43" s="16"/>
      <c r="D43" s="16"/>
      <c r="E43" s="16"/>
      <c r="F43" s="16"/>
      <c r="G43" s="16"/>
      <c r="H43" s="16"/>
      <c r="I43" s="16"/>
      <c r="J43" s="16"/>
      <c r="K43" s="16"/>
      <c r="L43" s="16"/>
    </row>
    <row r="44" spans="1:12" x14ac:dyDescent="0.35">
      <c r="A44" s="16"/>
      <c r="B44" s="16"/>
      <c r="C44" s="16"/>
      <c r="D44" s="16"/>
      <c r="E44" s="16"/>
      <c r="F44" s="16"/>
      <c r="G44" s="16"/>
      <c r="H44" s="16"/>
      <c r="I44" s="16"/>
      <c r="J44" s="16"/>
      <c r="K44" s="16"/>
      <c r="L44" s="16"/>
    </row>
    <row r="45" spans="1:12" x14ac:dyDescent="0.35">
      <c r="A45" s="16"/>
      <c r="B45" s="16"/>
      <c r="C45" s="16"/>
      <c r="D45" s="16"/>
      <c r="E45" s="16"/>
      <c r="F45" s="16"/>
      <c r="G45" s="16"/>
      <c r="H45" s="16"/>
      <c r="I45" s="16"/>
      <c r="J45" s="16"/>
      <c r="K45" s="16"/>
      <c r="L45" s="16"/>
    </row>
    <row r="46" spans="1:12" x14ac:dyDescent="0.35">
      <c r="A46" s="16"/>
      <c r="B46" s="16"/>
      <c r="C46" s="16"/>
      <c r="D46" s="16"/>
      <c r="E46" s="16"/>
      <c r="F46" s="16"/>
      <c r="G46" s="16"/>
      <c r="H46" s="16"/>
      <c r="I46" s="16"/>
      <c r="J46" s="16"/>
      <c r="K46" s="16"/>
      <c r="L46" s="16"/>
    </row>
    <row r="47" spans="1:12" x14ac:dyDescent="0.35">
      <c r="A47" s="16"/>
      <c r="B47" s="16"/>
      <c r="C47" s="16"/>
      <c r="D47" s="16"/>
      <c r="E47" s="16"/>
      <c r="F47" s="16"/>
      <c r="G47" s="16"/>
      <c r="H47" s="16"/>
      <c r="I47" s="16"/>
      <c r="J47" s="16"/>
      <c r="K47" s="16"/>
      <c r="L47" s="16"/>
    </row>
    <row r="48" spans="1:12" x14ac:dyDescent="0.35">
      <c r="A48" s="16"/>
      <c r="B48" s="16"/>
      <c r="C48" s="16"/>
      <c r="D48" s="16"/>
      <c r="E48" s="16"/>
      <c r="F48" s="16"/>
      <c r="G48" s="16"/>
      <c r="H48" s="16"/>
      <c r="I48" s="16"/>
      <c r="J48" s="16"/>
      <c r="K48" s="16"/>
      <c r="L48" s="16"/>
    </row>
    <row r="49" spans="1:12" x14ac:dyDescent="0.35">
      <c r="A49" s="16"/>
      <c r="B49" s="16"/>
      <c r="C49" s="16"/>
      <c r="D49" s="16"/>
      <c r="E49" s="16"/>
      <c r="F49" s="16"/>
      <c r="G49" s="16"/>
      <c r="H49" s="16"/>
      <c r="I49" s="16"/>
      <c r="J49" s="16"/>
      <c r="K49" s="16"/>
      <c r="L49" s="16"/>
    </row>
    <row r="50" spans="1:12" x14ac:dyDescent="0.35">
      <c r="A50" s="16"/>
      <c r="B50" s="16"/>
      <c r="C50" s="16"/>
      <c r="D50" s="16"/>
      <c r="E50" s="16"/>
      <c r="F50" s="16"/>
      <c r="G50" s="16"/>
      <c r="H50" s="16"/>
      <c r="I50" s="16"/>
      <c r="J50" s="16"/>
      <c r="K50" s="16"/>
      <c r="L50" s="16"/>
    </row>
    <row r="51" spans="1:12" x14ac:dyDescent="0.35">
      <c r="A51" s="16"/>
      <c r="B51" s="16"/>
      <c r="C51" s="16"/>
      <c r="D51" s="16"/>
      <c r="E51" s="16"/>
      <c r="F51" s="16"/>
      <c r="G51" s="16"/>
      <c r="H51" s="16"/>
      <c r="I51" s="16"/>
      <c r="J51" s="16"/>
      <c r="K51" s="16"/>
      <c r="L51" s="16"/>
    </row>
    <row r="52" spans="1:12" x14ac:dyDescent="0.35">
      <c r="A52" s="16"/>
      <c r="B52" s="16"/>
      <c r="C52" s="16"/>
      <c r="D52" s="16"/>
      <c r="E52" s="16"/>
      <c r="F52" s="16"/>
      <c r="G52" s="16"/>
      <c r="H52" s="16"/>
      <c r="I52" s="16"/>
      <c r="J52" s="16"/>
      <c r="K52" s="16"/>
      <c r="L52" s="16"/>
    </row>
    <row r="53" spans="1:12" x14ac:dyDescent="0.35">
      <c r="A53" s="16"/>
      <c r="B53" s="16"/>
      <c r="C53" s="16"/>
      <c r="D53" s="16"/>
      <c r="E53" s="16"/>
      <c r="F53" s="16"/>
      <c r="G53" s="16"/>
      <c r="H53" s="16"/>
      <c r="I53" s="16"/>
      <c r="J53" s="16"/>
      <c r="K53" s="16"/>
      <c r="L53" s="16"/>
    </row>
  </sheetData>
  <mergeCells count="2">
    <mergeCell ref="B30:L30"/>
    <mergeCell ref="B31:L31"/>
  </mergeCells>
  <pageMargins left="0.51181102362204722" right="0.70866141732283472" top="0.55118110236220474" bottom="0.74803149606299213" header="0.31496062992125984" footer="0.31496062992125984"/>
  <pageSetup paperSize="121" scale="92" orientation="landscape" r:id="rId1"/>
  <headerFooter>
    <oddHeader>&amp;C&amp;"Arial Black"&amp;11&amp;KFF0000OFFICIAL&amp;1#</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Y58"/>
  <sheetViews>
    <sheetView showGridLines="0" zoomScaleNormal="100" workbookViewId="0">
      <pane ySplit="4" topLeftCell="A30" activePane="bottomLeft" state="frozen"/>
      <selection activeCell="H4" sqref="H4"/>
      <selection pane="bottomLeft"/>
    </sheetView>
  </sheetViews>
  <sheetFormatPr defaultRowHeight="12.75" x14ac:dyDescent="0.35"/>
  <cols>
    <col min="1" max="1" width="3.265625" customWidth="1"/>
    <col min="2" max="2" width="19.1328125" customWidth="1"/>
    <col min="3" max="16" width="7.73046875" customWidth="1"/>
  </cols>
  <sheetData>
    <row r="1" spans="1:25" ht="55.5" customHeight="1" x14ac:dyDescent="0.35">
      <c r="B1" s="25" t="s">
        <v>210</v>
      </c>
      <c r="C1" s="16"/>
      <c r="D1" s="16"/>
      <c r="E1" s="16"/>
      <c r="F1" s="16"/>
      <c r="G1" s="16"/>
      <c r="H1" s="16"/>
      <c r="I1" s="16"/>
      <c r="J1" s="16"/>
      <c r="K1" s="16"/>
      <c r="L1" s="16"/>
      <c r="M1" s="16"/>
      <c r="N1" s="16"/>
      <c r="O1" s="16"/>
      <c r="P1" s="16"/>
      <c r="Q1" s="16"/>
      <c r="R1" s="16"/>
      <c r="S1" s="16"/>
      <c r="T1" s="16"/>
      <c r="U1" s="16"/>
      <c r="V1" s="16"/>
    </row>
    <row r="2" spans="1:25" ht="15" x14ac:dyDescent="0.35">
      <c r="A2" s="16"/>
      <c r="B2" s="32" t="s">
        <v>405</v>
      </c>
      <c r="C2" s="16"/>
      <c r="D2" s="16"/>
      <c r="E2" s="16"/>
      <c r="F2" s="16"/>
      <c r="G2" s="16"/>
      <c r="H2" s="16"/>
      <c r="I2" s="16"/>
      <c r="J2" s="16"/>
      <c r="K2" s="16"/>
      <c r="L2" s="16"/>
      <c r="M2" s="16"/>
      <c r="N2" s="16"/>
      <c r="O2" s="16"/>
      <c r="P2" s="16"/>
      <c r="Q2" s="16"/>
      <c r="R2" s="16"/>
      <c r="S2" s="16"/>
      <c r="T2" s="16"/>
      <c r="U2" s="16"/>
      <c r="V2" s="16"/>
    </row>
    <row r="3" spans="1:25" ht="15" x14ac:dyDescent="0.35">
      <c r="A3" s="38"/>
      <c r="B3" s="48"/>
      <c r="C3" s="230" t="s">
        <v>382</v>
      </c>
      <c r="D3" s="230"/>
      <c r="E3" s="230" t="s">
        <v>383</v>
      </c>
      <c r="F3" s="230"/>
      <c r="G3" s="230" t="s">
        <v>384</v>
      </c>
      <c r="H3" s="230"/>
      <c r="I3" s="230" t="s">
        <v>385</v>
      </c>
      <c r="J3" s="230"/>
      <c r="K3" s="230" t="s">
        <v>386</v>
      </c>
      <c r="L3" s="230"/>
      <c r="M3" s="230" t="s">
        <v>387</v>
      </c>
      <c r="N3" s="230"/>
      <c r="O3" s="230" t="s">
        <v>388</v>
      </c>
      <c r="P3" s="230"/>
      <c r="Q3" s="230" t="s">
        <v>389</v>
      </c>
      <c r="R3" s="230"/>
      <c r="S3" s="230" t="s">
        <v>390</v>
      </c>
      <c r="T3" s="230"/>
      <c r="U3" s="230" t="s">
        <v>391</v>
      </c>
      <c r="V3" s="230"/>
    </row>
    <row r="4" spans="1:25"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5" ht="15" x14ac:dyDescent="0.35">
      <c r="A5" s="15"/>
      <c r="B5" s="33" t="s">
        <v>258</v>
      </c>
      <c r="C5" s="45"/>
      <c r="D5" s="45"/>
      <c r="E5" s="45"/>
      <c r="F5" s="45"/>
      <c r="G5" s="45"/>
      <c r="H5" s="45"/>
      <c r="I5" s="45"/>
      <c r="J5" s="45"/>
      <c r="K5" s="45"/>
      <c r="L5" s="45"/>
      <c r="M5" s="45"/>
      <c r="N5" s="40"/>
      <c r="O5" s="45"/>
      <c r="P5" s="40"/>
      <c r="Q5" s="45"/>
      <c r="R5" s="40"/>
      <c r="S5" s="45"/>
      <c r="T5" s="40"/>
      <c r="U5" s="45"/>
      <c r="V5" s="40"/>
    </row>
    <row r="6" spans="1:25" ht="12.75" customHeight="1" x14ac:dyDescent="0.35">
      <c r="A6" s="15"/>
      <c r="B6" s="34" t="s">
        <v>259</v>
      </c>
      <c r="C6" s="45">
        <v>216</v>
      </c>
      <c r="D6" s="42">
        <v>3.4204275534441808</v>
      </c>
      <c r="E6" s="45">
        <v>150</v>
      </c>
      <c r="F6" s="42">
        <v>2.3614609571788412</v>
      </c>
      <c r="G6" s="45">
        <v>249</v>
      </c>
      <c r="H6" s="42">
        <v>3.0649926144756279</v>
      </c>
      <c r="I6" s="45">
        <v>249</v>
      </c>
      <c r="J6" s="42">
        <v>2.914666978813063</v>
      </c>
      <c r="K6" s="45">
        <v>356</v>
      </c>
      <c r="L6" s="42">
        <v>3.842832469775475</v>
      </c>
      <c r="M6" s="45">
        <v>353</v>
      </c>
      <c r="N6" s="42">
        <v>3.6365509426187286</v>
      </c>
      <c r="O6" s="45">
        <v>370</v>
      </c>
      <c r="P6" s="42">
        <f t="shared" ref="P6:P16" si="0">O6/$O$16*100</f>
        <v>3.2365290412876133</v>
      </c>
      <c r="Q6" s="45">
        <v>440</v>
      </c>
      <c r="R6" s="42">
        <f t="shared" ref="R6:R15" si="1">Q6/$Q$16*100</f>
        <v>3.9743473940926748</v>
      </c>
      <c r="S6" s="45">
        <v>395</v>
      </c>
      <c r="T6" s="42">
        <v>3.6658932714617167</v>
      </c>
      <c r="U6" s="45">
        <v>327</v>
      </c>
      <c r="V6" s="42">
        <v>3.5408770979967517</v>
      </c>
      <c r="X6" s="131"/>
    </row>
    <row r="7" spans="1:25" ht="12.75" customHeight="1" x14ac:dyDescent="0.35">
      <c r="A7" s="15"/>
      <c r="B7" s="34" t="s">
        <v>260</v>
      </c>
      <c r="C7" s="45">
        <v>1130</v>
      </c>
      <c r="D7" s="42">
        <v>17.89390340459224</v>
      </c>
      <c r="E7" s="45">
        <v>1096</v>
      </c>
      <c r="F7" s="42">
        <v>17.2544080604534</v>
      </c>
      <c r="G7" s="45">
        <v>1340</v>
      </c>
      <c r="H7" s="42">
        <v>16.494337764647955</v>
      </c>
      <c r="I7" s="45">
        <v>1361</v>
      </c>
      <c r="J7" s="42">
        <v>15.931171719536463</v>
      </c>
      <c r="K7" s="45">
        <v>1364</v>
      </c>
      <c r="L7" s="42">
        <v>14.723661485319518</v>
      </c>
      <c r="M7" s="45">
        <v>1298</v>
      </c>
      <c r="N7" s="42">
        <v>13.371793551045638</v>
      </c>
      <c r="O7" s="45">
        <v>1609</v>
      </c>
      <c r="P7" s="42">
        <f t="shared" si="0"/>
        <v>14.074527641707487</v>
      </c>
      <c r="Q7" s="45">
        <v>1512</v>
      </c>
      <c r="R7" s="42">
        <f t="shared" si="1"/>
        <v>13.657302863336646</v>
      </c>
      <c r="S7" s="45">
        <v>1296</v>
      </c>
      <c r="T7" s="42">
        <v>12.027842227378189</v>
      </c>
      <c r="U7" s="45">
        <v>1091</v>
      </c>
      <c r="V7" s="42">
        <v>11.813752030319437</v>
      </c>
      <c r="X7" s="131"/>
      <c r="Y7" s="34"/>
    </row>
    <row r="8" spans="1:25" x14ac:dyDescent="0.35">
      <c r="A8" s="6"/>
      <c r="B8" s="34" t="s">
        <v>261</v>
      </c>
      <c r="C8" s="45">
        <v>1267</v>
      </c>
      <c r="D8" s="42">
        <v>20.063341250989708</v>
      </c>
      <c r="E8" s="45">
        <v>1286</v>
      </c>
      <c r="F8" s="42">
        <v>20.2455919395466</v>
      </c>
      <c r="G8" s="45">
        <v>1649</v>
      </c>
      <c r="H8" s="42">
        <v>20.297882816346625</v>
      </c>
      <c r="I8" s="45">
        <v>1829</v>
      </c>
      <c r="J8" s="42">
        <v>21.409340980920053</v>
      </c>
      <c r="K8" s="45">
        <v>1869</v>
      </c>
      <c r="L8" s="42">
        <v>20.174870466321241</v>
      </c>
      <c r="M8" s="45">
        <v>1908</v>
      </c>
      <c r="N8" s="42">
        <v>19.65591840939528</v>
      </c>
      <c r="O8" s="45">
        <v>2228</v>
      </c>
      <c r="P8" s="42">
        <f t="shared" si="0"/>
        <v>19.48915325402379</v>
      </c>
      <c r="Q8" s="45">
        <v>2093</v>
      </c>
      <c r="R8" s="42">
        <f t="shared" si="1"/>
        <v>18.905247945081747</v>
      </c>
      <c r="S8" s="45">
        <v>1984</v>
      </c>
      <c r="T8" s="42">
        <v>18.412993039443158</v>
      </c>
      <c r="U8" s="45">
        <v>1603</v>
      </c>
      <c r="V8" s="42">
        <v>17.357877639415268</v>
      </c>
      <c r="X8" s="131"/>
      <c r="Y8" s="34"/>
    </row>
    <row r="9" spans="1:25" x14ac:dyDescent="0.35">
      <c r="A9" s="6"/>
      <c r="B9" s="34" t="s">
        <v>262</v>
      </c>
      <c r="C9" s="45">
        <v>1221</v>
      </c>
      <c r="D9" s="42">
        <v>19.334916864608076</v>
      </c>
      <c r="E9" s="45">
        <v>1272</v>
      </c>
      <c r="F9" s="42">
        <v>20.025188916876573</v>
      </c>
      <c r="G9" s="45">
        <v>1612</v>
      </c>
      <c r="H9" s="42">
        <v>19.842442146725752</v>
      </c>
      <c r="I9" s="45">
        <v>1630</v>
      </c>
      <c r="J9" s="42">
        <v>19.079948495844551</v>
      </c>
      <c r="K9" s="45">
        <v>1839</v>
      </c>
      <c r="L9" s="42">
        <v>19.851036269430054</v>
      </c>
      <c r="M9" s="45">
        <v>1875</v>
      </c>
      <c r="N9" s="42">
        <v>19.315957556402598</v>
      </c>
      <c r="O9" s="45">
        <v>2165</v>
      </c>
      <c r="P9" s="42">
        <f t="shared" si="0"/>
        <v>18.938068579426172</v>
      </c>
      <c r="Q9" s="45">
        <v>2137</v>
      </c>
      <c r="R9" s="42">
        <f t="shared" si="1"/>
        <v>19.302682684491014</v>
      </c>
      <c r="S9" s="45">
        <v>2178</v>
      </c>
      <c r="T9" s="42">
        <v>20.213457076566126</v>
      </c>
      <c r="U9" s="45">
        <v>1868</v>
      </c>
      <c r="V9" s="42">
        <v>20.227395776935573</v>
      </c>
      <c r="X9" s="131"/>
      <c r="Y9" s="34"/>
    </row>
    <row r="10" spans="1:25" x14ac:dyDescent="0.35">
      <c r="A10" s="16"/>
      <c r="B10" s="34" t="s">
        <v>263</v>
      </c>
      <c r="C10" s="45">
        <v>979</v>
      </c>
      <c r="D10" s="63">
        <v>15.5027711797308</v>
      </c>
      <c r="E10" s="45">
        <v>976</v>
      </c>
      <c r="F10" s="63">
        <v>15.365239294710328</v>
      </c>
      <c r="G10" s="45">
        <v>1263</v>
      </c>
      <c r="H10" s="63">
        <v>15.546528803545051</v>
      </c>
      <c r="I10" s="45">
        <v>1392</v>
      </c>
      <c r="J10" s="63">
        <v>16.294041905653753</v>
      </c>
      <c r="K10" s="45">
        <v>1524</v>
      </c>
      <c r="L10" s="63">
        <v>16.45077720207254</v>
      </c>
      <c r="M10" s="45">
        <v>1722</v>
      </c>
      <c r="N10" s="63">
        <v>17.739775419800143</v>
      </c>
      <c r="O10" s="45">
        <v>1902</v>
      </c>
      <c r="P10" s="42">
        <f t="shared" si="0"/>
        <v>16.637508747375787</v>
      </c>
      <c r="Q10" s="45">
        <v>1896</v>
      </c>
      <c r="R10" s="42">
        <f t="shared" si="1"/>
        <v>17.12582422545389</v>
      </c>
      <c r="S10" s="45">
        <v>1860</v>
      </c>
      <c r="T10" s="42">
        <v>17.262180974477957</v>
      </c>
      <c r="U10" s="45">
        <v>1631</v>
      </c>
      <c r="V10" s="42">
        <v>17.661072008662696</v>
      </c>
      <c r="X10" s="131"/>
      <c r="Y10" s="34"/>
    </row>
    <row r="11" spans="1:25" x14ac:dyDescent="0.35">
      <c r="A11" s="16"/>
      <c r="B11" s="34" t="s">
        <v>264</v>
      </c>
      <c r="C11" s="45">
        <v>720</v>
      </c>
      <c r="D11" s="42">
        <v>11.401425178147269</v>
      </c>
      <c r="E11" s="45">
        <v>767</v>
      </c>
      <c r="F11" s="42">
        <v>12.07493702770781</v>
      </c>
      <c r="G11" s="45">
        <v>917</v>
      </c>
      <c r="H11" s="42">
        <v>11.287543082225504</v>
      </c>
      <c r="I11" s="45">
        <v>1012</v>
      </c>
      <c r="J11" s="42">
        <v>11.845955753248273</v>
      </c>
      <c r="K11" s="45">
        <v>1085</v>
      </c>
      <c r="L11" s="42">
        <v>11.712003454231432</v>
      </c>
      <c r="M11" s="45">
        <v>1153</v>
      </c>
      <c r="N11" s="42">
        <v>11.878026166683837</v>
      </c>
      <c r="O11" s="45">
        <v>1465</v>
      </c>
      <c r="P11" s="42">
        <f t="shared" si="0"/>
        <v>12.814905528341496</v>
      </c>
      <c r="Q11" s="45">
        <v>1325</v>
      </c>
      <c r="R11" s="42">
        <f t="shared" si="1"/>
        <v>11.968205220847258</v>
      </c>
      <c r="S11" s="45">
        <v>1363</v>
      </c>
      <c r="T11" s="42">
        <v>12.649651972157772</v>
      </c>
      <c r="U11" s="45">
        <v>1219</v>
      </c>
      <c r="V11" s="42">
        <v>13.199783432593396</v>
      </c>
      <c r="X11" s="131"/>
      <c r="Y11" s="34"/>
    </row>
    <row r="12" spans="1:25" x14ac:dyDescent="0.35">
      <c r="A12" s="16"/>
      <c r="B12" s="34" t="s">
        <v>265</v>
      </c>
      <c r="C12" s="45">
        <v>363</v>
      </c>
      <c r="D12" s="79">
        <v>5.748218527315915</v>
      </c>
      <c r="E12" s="45">
        <v>388</v>
      </c>
      <c r="F12" s="79">
        <v>6.1083123425692696</v>
      </c>
      <c r="G12" s="45">
        <v>554</v>
      </c>
      <c r="H12" s="79">
        <v>6.8193008370260957</v>
      </c>
      <c r="I12" s="45">
        <v>532</v>
      </c>
      <c r="J12" s="79">
        <v>6.2273206133676693</v>
      </c>
      <c r="K12" s="45">
        <v>661</v>
      </c>
      <c r="L12" s="79">
        <v>7.135146804835923</v>
      </c>
      <c r="M12" s="45">
        <v>727</v>
      </c>
      <c r="N12" s="79">
        <v>7.4894406098691659</v>
      </c>
      <c r="O12" s="45">
        <v>894</v>
      </c>
      <c r="P12" s="42">
        <f t="shared" si="0"/>
        <v>7.8201539538138558</v>
      </c>
      <c r="Q12" s="45">
        <v>893</v>
      </c>
      <c r="R12" s="42">
        <f t="shared" si="1"/>
        <v>8.0661186884653588</v>
      </c>
      <c r="S12" s="45">
        <v>903</v>
      </c>
      <c r="T12" s="42">
        <v>8.3805104408352662</v>
      </c>
      <c r="U12" s="45">
        <v>776</v>
      </c>
      <c r="V12" s="42">
        <v>8.4028153762858686</v>
      </c>
      <c r="X12" s="131"/>
      <c r="Y12" s="34"/>
    </row>
    <row r="13" spans="1:25" x14ac:dyDescent="0.35">
      <c r="A13" s="16"/>
      <c r="B13" s="34" t="s">
        <v>266</v>
      </c>
      <c r="C13" s="45">
        <v>209</v>
      </c>
      <c r="D13" s="76">
        <v>3.3095803642121933</v>
      </c>
      <c r="E13" s="45">
        <v>198</v>
      </c>
      <c r="F13" s="76">
        <v>3.1171284634760705</v>
      </c>
      <c r="G13" s="45">
        <v>242</v>
      </c>
      <c r="H13" s="76">
        <v>2.978828163466273</v>
      </c>
      <c r="I13" s="45">
        <v>259</v>
      </c>
      <c r="J13" s="76">
        <v>3.0317218775605759</v>
      </c>
      <c r="K13" s="45">
        <v>308</v>
      </c>
      <c r="L13" s="76">
        <v>3.3246977547495686</v>
      </c>
      <c r="M13" s="45">
        <v>371</v>
      </c>
      <c r="N13" s="76">
        <v>3.8219841351601938</v>
      </c>
      <c r="O13" s="45">
        <v>417</v>
      </c>
      <c r="P13" s="42">
        <f t="shared" si="0"/>
        <v>3.6476557032890136</v>
      </c>
      <c r="Q13" s="45">
        <v>433</v>
      </c>
      <c r="R13" s="42">
        <f t="shared" si="1"/>
        <v>3.9111191400957459</v>
      </c>
      <c r="S13" s="45">
        <v>447</v>
      </c>
      <c r="T13" s="42">
        <v>4.148491879350348</v>
      </c>
      <c r="U13" s="45">
        <v>414</v>
      </c>
      <c r="V13" s="42">
        <v>4.4829453167298317</v>
      </c>
      <c r="X13" s="131"/>
      <c r="Y13" s="34"/>
    </row>
    <row r="14" spans="1:25" x14ac:dyDescent="0.35">
      <c r="A14" s="16"/>
      <c r="B14" s="34" t="s">
        <v>267</v>
      </c>
      <c r="C14" s="45">
        <v>95</v>
      </c>
      <c r="D14" s="79">
        <v>1.5043547110055424</v>
      </c>
      <c r="E14" s="45">
        <v>88</v>
      </c>
      <c r="F14" s="79">
        <v>1.385390428211587</v>
      </c>
      <c r="G14" s="45">
        <v>148</v>
      </c>
      <c r="H14" s="55">
        <v>1.8217626784835055</v>
      </c>
      <c r="I14" s="45">
        <v>131</v>
      </c>
      <c r="J14" s="55">
        <v>1.5334191735924148</v>
      </c>
      <c r="K14" s="45">
        <v>111</v>
      </c>
      <c r="L14" s="55">
        <v>1.1981865284974091</v>
      </c>
      <c r="M14" s="45">
        <v>147</v>
      </c>
      <c r="N14" s="55">
        <v>1.5143710724219634</v>
      </c>
      <c r="O14" s="45">
        <v>192</v>
      </c>
      <c r="P14" s="42">
        <f t="shared" si="0"/>
        <v>1.6794961511546536</v>
      </c>
      <c r="Q14" s="45">
        <v>172</v>
      </c>
      <c r="R14" s="42">
        <f t="shared" si="1"/>
        <v>1.5536085267816819</v>
      </c>
      <c r="S14" s="45">
        <v>204</v>
      </c>
      <c r="T14" s="42">
        <v>1.8932714617169375</v>
      </c>
      <c r="U14" s="45">
        <v>172</v>
      </c>
      <c r="V14" s="42">
        <v>1.8624796968056307</v>
      </c>
      <c r="X14" s="131"/>
      <c r="Y14" s="34"/>
    </row>
    <row r="15" spans="1:25" x14ac:dyDescent="0.35">
      <c r="A15" s="16"/>
      <c r="B15" s="34" t="s">
        <v>406</v>
      </c>
      <c r="C15" s="45">
        <v>115</v>
      </c>
      <c r="D15" s="79">
        <v>1.8210609659540775</v>
      </c>
      <c r="E15" s="45">
        <v>131</v>
      </c>
      <c r="F15" s="79">
        <v>2.0623425692695214</v>
      </c>
      <c r="G15" s="45">
        <v>150</v>
      </c>
      <c r="H15" s="79">
        <v>1.8463810930576072</v>
      </c>
      <c r="I15" s="45">
        <v>148</v>
      </c>
      <c r="J15" s="79">
        <v>1.7324125014631861</v>
      </c>
      <c r="K15" s="45">
        <v>147</v>
      </c>
      <c r="L15" s="79">
        <v>1.5867875647668392</v>
      </c>
      <c r="M15" s="45">
        <v>153</v>
      </c>
      <c r="N15" s="79">
        <v>1.5761821366024518</v>
      </c>
      <c r="O15" s="45">
        <v>190</v>
      </c>
      <c r="P15" s="42">
        <f t="shared" si="0"/>
        <v>1.6620013995801259</v>
      </c>
      <c r="Q15" s="45">
        <v>170</v>
      </c>
      <c r="R15" s="42">
        <f t="shared" si="1"/>
        <v>1.5355433113539878</v>
      </c>
      <c r="S15" s="45">
        <v>145</v>
      </c>
      <c r="T15" s="42">
        <v>1.345707656612529</v>
      </c>
      <c r="U15" s="45">
        <v>134</v>
      </c>
      <c r="V15" s="42">
        <v>1.4510016242555495</v>
      </c>
      <c r="X15" s="131"/>
      <c r="Y15" s="34"/>
    </row>
    <row r="16" spans="1:25" x14ac:dyDescent="0.35">
      <c r="A16" s="16"/>
      <c r="B16" s="36" t="s">
        <v>269</v>
      </c>
      <c r="C16" s="71">
        <v>6315</v>
      </c>
      <c r="D16" s="64">
        <v>100</v>
      </c>
      <c r="E16" s="71">
        <v>6352</v>
      </c>
      <c r="F16" s="64">
        <v>100</v>
      </c>
      <c r="G16" s="71">
        <v>8124</v>
      </c>
      <c r="H16" s="64">
        <v>100</v>
      </c>
      <c r="I16" s="71">
        <v>8543</v>
      </c>
      <c r="J16" s="64">
        <v>100</v>
      </c>
      <c r="K16" s="71">
        <v>9264</v>
      </c>
      <c r="L16" s="64">
        <v>100</v>
      </c>
      <c r="M16" s="71">
        <v>9707</v>
      </c>
      <c r="N16" s="64">
        <v>100</v>
      </c>
      <c r="O16" s="71">
        <v>11432</v>
      </c>
      <c r="P16" s="64">
        <f t="shared" si="0"/>
        <v>100</v>
      </c>
      <c r="Q16" s="71">
        <v>11071</v>
      </c>
      <c r="R16" s="64">
        <f>SUM(R6:R15)</f>
        <v>100.00000000000001</v>
      </c>
      <c r="S16" s="71">
        <v>10775</v>
      </c>
      <c r="T16" s="64">
        <v>100</v>
      </c>
      <c r="U16" s="71">
        <v>9235</v>
      </c>
      <c r="V16" s="64">
        <v>100</v>
      </c>
      <c r="W16" s="125"/>
      <c r="Y16" s="34"/>
    </row>
    <row r="17" spans="1:25" x14ac:dyDescent="0.35">
      <c r="A17" s="16"/>
      <c r="B17" s="137" t="s">
        <v>407</v>
      </c>
      <c r="C17" s="84">
        <v>33.619338575315936</v>
      </c>
      <c r="D17" s="84"/>
      <c r="E17" s="84">
        <v>34.002980516088321</v>
      </c>
      <c r="F17" s="84"/>
      <c r="G17" s="84">
        <v>34.062794650069705</v>
      </c>
      <c r="H17" s="84"/>
      <c r="I17" s="84">
        <v>33.426665105934681</v>
      </c>
      <c r="J17" s="84"/>
      <c r="K17" s="84">
        <v>33.554188255613127</v>
      </c>
      <c r="L17" s="84"/>
      <c r="M17" s="84">
        <v>34.1</v>
      </c>
      <c r="N17" s="84"/>
      <c r="O17" s="84">
        <v>34.200000000000003</v>
      </c>
      <c r="P17" s="84"/>
      <c r="Q17" s="84">
        <v>34.1</v>
      </c>
      <c r="R17" s="84"/>
      <c r="S17" s="84">
        <v>34.504501160092808</v>
      </c>
      <c r="T17" s="84"/>
      <c r="U17" s="84">
        <v>34.799999999999997</v>
      </c>
      <c r="V17" s="84"/>
      <c r="Y17" s="34"/>
    </row>
    <row r="18" spans="1:25" x14ac:dyDescent="0.35">
      <c r="A18" s="16"/>
      <c r="B18" s="34"/>
      <c r="C18" s="75"/>
      <c r="D18" s="79"/>
      <c r="E18" s="75"/>
      <c r="F18" s="79"/>
      <c r="G18" s="75"/>
      <c r="H18" s="79"/>
      <c r="I18" s="75"/>
      <c r="J18" s="79"/>
      <c r="K18" s="75"/>
      <c r="L18" s="42"/>
      <c r="M18" s="75"/>
      <c r="N18" s="42"/>
      <c r="O18" s="75"/>
      <c r="P18" s="42"/>
      <c r="Q18" s="75"/>
      <c r="R18" s="42"/>
      <c r="S18" s="75"/>
      <c r="T18" s="42"/>
      <c r="U18" s="75"/>
      <c r="V18" s="42"/>
    </row>
    <row r="19" spans="1:25" x14ac:dyDescent="0.35">
      <c r="A19" s="16"/>
      <c r="B19" s="34"/>
      <c r="C19" s="45"/>
      <c r="D19" s="45"/>
      <c r="E19" s="45"/>
      <c r="F19" s="45"/>
      <c r="G19" s="45"/>
      <c r="H19" s="45"/>
      <c r="I19" s="45"/>
      <c r="J19" s="45"/>
      <c r="K19" s="45"/>
      <c r="L19" s="45"/>
      <c r="M19" s="45"/>
      <c r="N19" s="45"/>
      <c r="O19" s="45"/>
      <c r="P19" s="45"/>
      <c r="Q19" s="45"/>
      <c r="R19" s="45"/>
      <c r="S19" s="45"/>
      <c r="T19" s="45"/>
      <c r="U19" s="45"/>
      <c r="V19" s="45"/>
    </row>
    <row r="20" spans="1:25" x14ac:dyDescent="0.35">
      <c r="A20" s="16"/>
      <c r="B20" s="33" t="s">
        <v>271</v>
      </c>
      <c r="C20" s="45"/>
      <c r="D20" s="45"/>
      <c r="E20" s="45"/>
      <c r="F20" s="45"/>
      <c r="G20" s="45"/>
      <c r="H20" s="45"/>
      <c r="I20" s="45"/>
      <c r="J20" s="45"/>
      <c r="K20" s="45"/>
      <c r="L20" s="40"/>
      <c r="M20" s="45"/>
      <c r="N20" s="40"/>
      <c r="O20" s="45"/>
      <c r="P20" s="40"/>
      <c r="Q20" s="45"/>
      <c r="R20" s="40"/>
      <c r="S20" s="45"/>
      <c r="T20" s="40"/>
      <c r="U20" s="45"/>
      <c r="V20" s="40"/>
    </row>
    <row r="21" spans="1:25" x14ac:dyDescent="0.35">
      <c r="A21" s="16"/>
      <c r="B21" s="34" t="s">
        <v>259</v>
      </c>
      <c r="C21" s="45">
        <v>37</v>
      </c>
      <c r="D21" s="42">
        <v>4.619225967540574</v>
      </c>
      <c r="E21" s="45">
        <v>57</v>
      </c>
      <c r="F21" s="42">
        <v>6.0962566844919781</v>
      </c>
      <c r="G21" s="45">
        <v>40</v>
      </c>
      <c r="H21" s="42">
        <v>3.8797284190106689</v>
      </c>
      <c r="I21" s="45">
        <v>50</v>
      </c>
      <c r="J21" s="42">
        <v>3.9525691699604746</v>
      </c>
      <c r="K21" s="45">
        <v>38</v>
      </c>
      <c r="L21" s="42">
        <v>2.6080988332189428</v>
      </c>
      <c r="M21" s="45">
        <v>29</v>
      </c>
      <c r="N21" s="42">
        <v>1.8587360594795539</v>
      </c>
      <c r="O21" s="45">
        <v>50</v>
      </c>
      <c r="P21" s="42">
        <f t="shared" ref="P21:P31" si="2">O21/$O$31*100</f>
        <v>2.7487630566245187</v>
      </c>
      <c r="Q21" s="45">
        <v>55</v>
      </c>
      <c r="R21" s="42">
        <f t="shared" ref="R21:R30" si="3">Q21/$Q$31*100</f>
        <v>3.4504391468005018</v>
      </c>
      <c r="S21" s="45">
        <v>62</v>
      </c>
      <c r="T21" s="42">
        <v>4.4444444444444446</v>
      </c>
      <c r="U21" s="45">
        <v>47</v>
      </c>
      <c r="V21" s="42">
        <v>4.0940766550522643</v>
      </c>
      <c r="X21" s="131"/>
    </row>
    <row r="22" spans="1:25" x14ac:dyDescent="0.35">
      <c r="A22" s="16"/>
      <c r="B22" s="34" t="s">
        <v>260</v>
      </c>
      <c r="C22" s="45">
        <v>144</v>
      </c>
      <c r="D22" s="42">
        <v>17.977528089887642</v>
      </c>
      <c r="E22" s="45">
        <v>153</v>
      </c>
      <c r="F22" s="42">
        <v>16.363636363636363</v>
      </c>
      <c r="G22" s="45">
        <v>168</v>
      </c>
      <c r="H22" s="42">
        <v>16.294859359844811</v>
      </c>
      <c r="I22" s="45">
        <v>210</v>
      </c>
      <c r="J22" s="42">
        <v>16.600790513833992</v>
      </c>
      <c r="K22" s="45">
        <v>265</v>
      </c>
      <c r="L22" s="42">
        <v>18.188057652711052</v>
      </c>
      <c r="M22" s="45">
        <v>235</v>
      </c>
      <c r="N22" s="42">
        <v>14.560099132589837</v>
      </c>
      <c r="O22" s="45">
        <v>246</v>
      </c>
      <c r="P22" s="42">
        <f t="shared" si="2"/>
        <v>13.523914238592633</v>
      </c>
      <c r="Q22" s="45">
        <v>235</v>
      </c>
      <c r="R22" s="42">
        <f t="shared" si="3"/>
        <v>14.742785445420326</v>
      </c>
      <c r="S22" s="45">
        <v>174</v>
      </c>
      <c r="T22" s="42">
        <v>12.473118279569892</v>
      </c>
      <c r="U22" s="45">
        <v>155</v>
      </c>
      <c r="V22" s="42">
        <v>13.501742160278745</v>
      </c>
      <c r="X22" s="131"/>
    </row>
    <row r="23" spans="1:25" x14ac:dyDescent="0.35">
      <c r="A23" s="16"/>
      <c r="B23" s="34" t="s">
        <v>261</v>
      </c>
      <c r="C23" s="45">
        <v>162</v>
      </c>
      <c r="D23" s="42">
        <v>20.224719101123593</v>
      </c>
      <c r="E23" s="45">
        <v>181</v>
      </c>
      <c r="F23" s="42">
        <v>19.358288770053473</v>
      </c>
      <c r="G23" s="45">
        <v>232</v>
      </c>
      <c r="H23" s="42">
        <v>22.502424830261884</v>
      </c>
      <c r="I23" s="45">
        <v>307</v>
      </c>
      <c r="J23" s="42">
        <v>24.268774703557312</v>
      </c>
      <c r="K23" s="45">
        <v>364</v>
      </c>
      <c r="L23" s="42">
        <v>24.982841455044614</v>
      </c>
      <c r="M23" s="45">
        <v>378</v>
      </c>
      <c r="N23" s="42">
        <v>23.358116480793061</v>
      </c>
      <c r="O23" s="45">
        <v>410</v>
      </c>
      <c r="P23" s="42">
        <f t="shared" si="2"/>
        <v>22.539857064321055</v>
      </c>
      <c r="Q23" s="45">
        <v>344</v>
      </c>
      <c r="R23" s="42">
        <f t="shared" si="3"/>
        <v>21.580928481806776</v>
      </c>
      <c r="S23" s="45">
        <v>311</v>
      </c>
      <c r="T23" s="42">
        <v>22.293906810035843</v>
      </c>
      <c r="U23" s="45">
        <v>226</v>
      </c>
      <c r="V23" s="42">
        <v>19.686411149825783</v>
      </c>
      <c r="X23" s="131"/>
    </row>
    <row r="24" spans="1:25" x14ac:dyDescent="0.35">
      <c r="A24" s="16"/>
      <c r="B24" s="34" t="s">
        <v>262</v>
      </c>
      <c r="C24" s="45">
        <v>156</v>
      </c>
      <c r="D24" s="42">
        <v>19.475655430711612</v>
      </c>
      <c r="E24" s="45">
        <v>184</v>
      </c>
      <c r="F24" s="42">
        <v>19.679144385026738</v>
      </c>
      <c r="G24" s="45">
        <v>222</v>
      </c>
      <c r="H24" s="42">
        <v>21.532492725509215</v>
      </c>
      <c r="I24" s="45">
        <v>259</v>
      </c>
      <c r="J24" s="42">
        <v>20.474308300395258</v>
      </c>
      <c r="K24" s="45">
        <v>286</v>
      </c>
      <c r="L24" s="42">
        <v>19.629375428963623</v>
      </c>
      <c r="M24" s="45">
        <v>347</v>
      </c>
      <c r="N24" s="42">
        <v>21.499380421313507</v>
      </c>
      <c r="O24" s="45">
        <v>385</v>
      </c>
      <c r="P24" s="42">
        <f t="shared" si="2"/>
        <v>21.165475536008795</v>
      </c>
      <c r="Q24" s="45">
        <v>345</v>
      </c>
      <c r="R24" s="42">
        <f t="shared" si="3"/>
        <v>21.643663739021328</v>
      </c>
      <c r="S24" s="45">
        <v>271</v>
      </c>
      <c r="T24" s="42">
        <v>19.426523297491038</v>
      </c>
      <c r="U24" s="45">
        <v>233</v>
      </c>
      <c r="V24" s="42">
        <v>20.296167247386759</v>
      </c>
      <c r="X24" s="131"/>
    </row>
    <row r="25" spans="1:25" x14ac:dyDescent="0.35">
      <c r="A25" s="16"/>
      <c r="B25" s="34" t="s">
        <v>263</v>
      </c>
      <c r="C25" s="45">
        <v>126</v>
      </c>
      <c r="D25" s="63">
        <v>15.730337078651685</v>
      </c>
      <c r="E25" s="45">
        <v>154</v>
      </c>
      <c r="F25" s="63">
        <v>16.470588235294116</v>
      </c>
      <c r="G25" s="45">
        <v>151</v>
      </c>
      <c r="H25" s="63">
        <v>14.645974781765275</v>
      </c>
      <c r="I25" s="45">
        <v>171</v>
      </c>
      <c r="J25" s="63">
        <v>13.517786561264822</v>
      </c>
      <c r="K25" s="45">
        <v>225</v>
      </c>
      <c r="L25" s="63">
        <v>15.442690459849004</v>
      </c>
      <c r="M25" s="45">
        <v>294</v>
      </c>
      <c r="N25" s="63">
        <v>18.21561338289963</v>
      </c>
      <c r="O25" s="45">
        <v>308</v>
      </c>
      <c r="P25" s="42">
        <f t="shared" si="2"/>
        <v>16.932380428807036</v>
      </c>
      <c r="Q25" s="45">
        <v>276</v>
      </c>
      <c r="R25" s="42">
        <f t="shared" si="3"/>
        <v>17.314930991217064</v>
      </c>
      <c r="S25" s="45">
        <v>240</v>
      </c>
      <c r="T25" s="42">
        <v>17.20430107526882</v>
      </c>
      <c r="U25" s="45">
        <v>198</v>
      </c>
      <c r="V25" s="42">
        <v>17.247386759581882</v>
      </c>
      <c r="X25" s="131"/>
    </row>
    <row r="26" spans="1:25" x14ac:dyDescent="0.35">
      <c r="A26" s="16"/>
      <c r="B26" s="34" t="s">
        <v>264</v>
      </c>
      <c r="C26" s="45">
        <v>89</v>
      </c>
      <c r="D26" s="42">
        <v>11.111111111111111</v>
      </c>
      <c r="E26" s="45">
        <v>112</v>
      </c>
      <c r="F26" s="42">
        <v>11.978609625668449</v>
      </c>
      <c r="G26" s="45">
        <v>110</v>
      </c>
      <c r="H26" s="42">
        <v>10.669253152279341</v>
      </c>
      <c r="I26" s="45">
        <v>144</v>
      </c>
      <c r="J26" s="42">
        <v>11.383399209486166</v>
      </c>
      <c r="K26" s="45">
        <v>143</v>
      </c>
      <c r="L26" s="42">
        <v>9.8146877144818117</v>
      </c>
      <c r="M26" s="45">
        <v>179</v>
      </c>
      <c r="N26" s="42">
        <v>11.090458488228006</v>
      </c>
      <c r="O26" s="45">
        <v>208</v>
      </c>
      <c r="P26" s="42">
        <f t="shared" si="2"/>
        <v>11.434854315557999</v>
      </c>
      <c r="Q26" s="45">
        <v>171</v>
      </c>
      <c r="R26" s="42">
        <f t="shared" si="3"/>
        <v>10.727728983688834</v>
      </c>
      <c r="S26" s="45">
        <v>160</v>
      </c>
      <c r="T26" s="42">
        <v>11.469534050179211</v>
      </c>
      <c r="U26" s="45">
        <v>129</v>
      </c>
      <c r="V26" s="42">
        <v>11.236933797909408</v>
      </c>
      <c r="X26" s="131"/>
    </row>
    <row r="27" spans="1:25" x14ac:dyDescent="0.35">
      <c r="A27" s="16"/>
      <c r="B27" s="34" t="s">
        <v>265</v>
      </c>
      <c r="C27" s="45">
        <v>45</v>
      </c>
      <c r="D27" s="79">
        <v>5.6179775280898872</v>
      </c>
      <c r="E27" s="45">
        <v>48</v>
      </c>
      <c r="F27" s="79">
        <v>5.1336898395721926</v>
      </c>
      <c r="G27" s="45">
        <v>57</v>
      </c>
      <c r="H27" s="79">
        <v>5.5286129970902032</v>
      </c>
      <c r="I27" s="45">
        <v>62</v>
      </c>
      <c r="J27" s="79">
        <v>4.9011857707509883</v>
      </c>
      <c r="K27" s="45">
        <v>73</v>
      </c>
      <c r="L27" s="79">
        <v>5.010295126973233</v>
      </c>
      <c r="M27" s="45">
        <v>95</v>
      </c>
      <c r="N27" s="79">
        <v>5.8859975216852538</v>
      </c>
      <c r="O27" s="45">
        <v>122</v>
      </c>
      <c r="P27" s="42">
        <f t="shared" si="2"/>
        <v>6.706981858163827</v>
      </c>
      <c r="Q27" s="45">
        <v>101</v>
      </c>
      <c r="R27" s="42">
        <f t="shared" si="3"/>
        <v>6.3362609786700119</v>
      </c>
      <c r="S27" s="45">
        <v>106</v>
      </c>
      <c r="T27" s="42">
        <v>7.5985663082437274</v>
      </c>
      <c r="U27" s="45">
        <v>96</v>
      </c>
      <c r="V27" s="42">
        <v>8.3623693379790947</v>
      </c>
      <c r="X27" s="131"/>
    </row>
    <row r="28" spans="1:25" x14ac:dyDescent="0.35">
      <c r="A28" s="16"/>
      <c r="B28" s="34" t="s">
        <v>266</v>
      </c>
      <c r="C28" s="45">
        <v>26</v>
      </c>
      <c r="D28" s="76">
        <v>3.2459425717852688</v>
      </c>
      <c r="E28" s="45">
        <v>34</v>
      </c>
      <c r="F28" s="76">
        <v>3.6363636363636362</v>
      </c>
      <c r="G28" s="45">
        <v>32</v>
      </c>
      <c r="H28" s="76">
        <v>3.1037827352085356</v>
      </c>
      <c r="I28" s="45">
        <v>38</v>
      </c>
      <c r="J28" s="76">
        <v>3.0039525691699605</v>
      </c>
      <c r="K28" s="45">
        <v>33</v>
      </c>
      <c r="L28" s="76">
        <v>2.2649279341111872</v>
      </c>
      <c r="M28" s="45">
        <v>38</v>
      </c>
      <c r="N28" s="76">
        <v>2.3543990086741013</v>
      </c>
      <c r="O28" s="45">
        <v>46</v>
      </c>
      <c r="P28" s="42">
        <f t="shared" si="2"/>
        <v>2.5288620120945575</v>
      </c>
      <c r="Q28" s="45">
        <v>40</v>
      </c>
      <c r="R28" s="42">
        <f t="shared" si="3"/>
        <v>2.5094102885821834</v>
      </c>
      <c r="S28" s="45">
        <v>42</v>
      </c>
      <c r="T28" s="42">
        <v>3.010752688172043</v>
      </c>
      <c r="U28" s="45">
        <v>39</v>
      </c>
      <c r="V28" s="42">
        <v>3.3972125435540068</v>
      </c>
      <c r="X28" s="131"/>
    </row>
    <row r="29" spans="1:25" x14ac:dyDescent="0.35">
      <c r="A29" s="16"/>
      <c r="B29" s="34" t="s">
        <v>267</v>
      </c>
      <c r="C29" s="45">
        <v>9</v>
      </c>
      <c r="D29" s="79">
        <v>1.1235955056179776</v>
      </c>
      <c r="E29" s="45">
        <v>7</v>
      </c>
      <c r="F29" s="79">
        <v>0.74866310160427807</v>
      </c>
      <c r="G29" s="45">
        <v>13</v>
      </c>
      <c r="H29" s="55">
        <v>1.2609117361784674</v>
      </c>
      <c r="I29" s="45">
        <v>15</v>
      </c>
      <c r="J29" s="55">
        <v>1.1857707509881421</v>
      </c>
      <c r="K29" s="45">
        <v>20</v>
      </c>
      <c r="L29" s="55">
        <v>1.3726835964310227</v>
      </c>
      <c r="M29" s="45">
        <v>10</v>
      </c>
      <c r="N29" s="55">
        <v>0.6195786864931847</v>
      </c>
      <c r="O29" s="45">
        <v>26</v>
      </c>
      <c r="P29" s="42">
        <f t="shared" si="2"/>
        <v>1.4293567894447499</v>
      </c>
      <c r="Q29" s="45">
        <v>17</v>
      </c>
      <c r="R29" s="42">
        <f t="shared" si="3"/>
        <v>1.0664993726474279</v>
      </c>
      <c r="S29" s="45">
        <v>22</v>
      </c>
      <c r="T29" s="42">
        <v>1.5770609318996418</v>
      </c>
      <c r="U29" s="45">
        <v>16</v>
      </c>
      <c r="V29" s="42">
        <v>1.3937282229965158</v>
      </c>
      <c r="X29" s="131"/>
    </row>
    <row r="30" spans="1:25" x14ac:dyDescent="0.35">
      <c r="A30" s="16"/>
      <c r="B30" s="34" t="s">
        <v>406</v>
      </c>
      <c r="C30" s="45">
        <v>7</v>
      </c>
      <c r="D30" s="79">
        <v>0.87390761548064921</v>
      </c>
      <c r="E30" s="45">
        <v>5</v>
      </c>
      <c r="F30" s="79">
        <v>0.53475935828877008</v>
      </c>
      <c r="G30" s="45">
        <v>6</v>
      </c>
      <c r="H30" s="79">
        <v>0.58195926285160049</v>
      </c>
      <c r="I30" s="45">
        <v>9</v>
      </c>
      <c r="J30" s="79">
        <v>0.71146245059288538</v>
      </c>
      <c r="K30" s="45">
        <v>10</v>
      </c>
      <c r="L30" s="79">
        <v>0.68634179821551133</v>
      </c>
      <c r="M30" s="45">
        <v>9</v>
      </c>
      <c r="N30" s="79">
        <v>0.55762081784386619</v>
      </c>
      <c r="O30" s="45">
        <v>18</v>
      </c>
      <c r="P30" s="42">
        <f t="shared" si="2"/>
        <v>0.98955470038482685</v>
      </c>
      <c r="Q30" s="45">
        <v>10</v>
      </c>
      <c r="R30" s="42">
        <f t="shared" si="3"/>
        <v>0.62735257214554585</v>
      </c>
      <c r="S30" s="45">
        <v>7</v>
      </c>
      <c r="T30" s="42">
        <v>0.50179211469534046</v>
      </c>
      <c r="U30" s="45">
        <v>9</v>
      </c>
      <c r="V30" s="42">
        <v>0.78397212543554007</v>
      </c>
      <c r="X30" s="131"/>
    </row>
    <row r="31" spans="1:25" x14ac:dyDescent="0.35">
      <c r="A31" s="16"/>
      <c r="B31" s="36" t="s">
        <v>269</v>
      </c>
      <c r="C31" s="71">
        <v>801</v>
      </c>
      <c r="D31" s="64">
        <v>100</v>
      </c>
      <c r="E31" s="71">
        <v>935</v>
      </c>
      <c r="F31" s="64">
        <v>100</v>
      </c>
      <c r="G31" s="71">
        <v>1031</v>
      </c>
      <c r="H31" s="64">
        <v>100</v>
      </c>
      <c r="I31" s="71">
        <v>1265</v>
      </c>
      <c r="J31" s="64">
        <v>100</v>
      </c>
      <c r="K31" s="71">
        <v>1457</v>
      </c>
      <c r="L31" s="64">
        <v>100</v>
      </c>
      <c r="M31" s="71">
        <v>1614</v>
      </c>
      <c r="N31" s="64">
        <v>100</v>
      </c>
      <c r="O31" s="71">
        <v>1819</v>
      </c>
      <c r="P31" s="64">
        <f t="shared" si="2"/>
        <v>100</v>
      </c>
      <c r="Q31" s="71">
        <v>1594</v>
      </c>
      <c r="R31" s="64">
        <f>SUM(R21:R30)</f>
        <v>100</v>
      </c>
      <c r="S31" s="71">
        <v>1395</v>
      </c>
      <c r="T31" s="64">
        <v>100</v>
      </c>
      <c r="U31" s="71">
        <v>1148</v>
      </c>
      <c r="V31" s="64">
        <v>100</v>
      </c>
    </row>
    <row r="32" spans="1:25" x14ac:dyDescent="0.35">
      <c r="A32" s="16"/>
      <c r="B32" s="61" t="s">
        <v>407</v>
      </c>
      <c r="C32" s="84">
        <v>32.871413415468858</v>
      </c>
      <c r="D32" s="84"/>
      <c r="E32" s="84">
        <v>32.842441079474533</v>
      </c>
      <c r="F32" s="84"/>
      <c r="G32" s="84">
        <v>32.951547874879424</v>
      </c>
      <c r="H32" s="84"/>
      <c r="I32" s="84">
        <v>32.18498023715415</v>
      </c>
      <c r="J32" s="84"/>
      <c r="K32" s="84">
        <v>32.111187371310912</v>
      </c>
      <c r="L32" s="84"/>
      <c r="M32" s="84">
        <v>32.799999999999997</v>
      </c>
      <c r="N32" s="84"/>
      <c r="O32" s="84">
        <v>32.299999999999997</v>
      </c>
      <c r="P32" s="84"/>
      <c r="Q32" s="84">
        <v>32.799999999999997</v>
      </c>
      <c r="R32" s="84"/>
      <c r="S32" s="84">
        <v>33.363440860215057</v>
      </c>
      <c r="T32" s="84"/>
      <c r="U32" s="84">
        <v>33.6</v>
      </c>
      <c r="V32" s="84"/>
      <c r="W32" s="109"/>
    </row>
    <row r="33" spans="1:25" x14ac:dyDescent="0.35">
      <c r="A33" s="16"/>
      <c r="B33" s="34"/>
      <c r="C33" s="75"/>
      <c r="D33" s="76"/>
      <c r="E33" s="75"/>
      <c r="F33" s="76"/>
      <c r="G33" s="75"/>
      <c r="H33" s="76"/>
      <c r="I33" s="75"/>
      <c r="J33" s="76"/>
      <c r="K33" s="75"/>
      <c r="L33" s="76"/>
      <c r="M33" s="75"/>
      <c r="N33" s="76"/>
      <c r="O33" s="75"/>
      <c r="P33" s="76"/>
      <c r="Q33" s="75"/>
      <c r="R33" s="76"/>
      <c r="S33" s="75"/>
      <c r="T33" s="76"/>
      <c r="U33" s="75"/>
      <c r="V33" s="76"/>
    </row>
    <row r="34" spans="1:25" x14ac:dyDescent="0.35">
      <c r="A34" s="16"/>
      <c r="B34" s="34"/>
      <c r="C34" s="45"/>
      <c r="D34" s="45"/>
      <c r="E34" s="45"/>
      <c r="F34" s="45"/>
      <c r="G34" s="45"/>
      <c r="H34" s="45"/>
      <c r="I34" s="45"/>
      <c r="J34" s="45"/>
      <c r="K34" s="45"/>
      <c r="L34" s="45"/>
      <c r="M34" s="45"/>
      <c r="N34" s="45"/>
      <c r="O34" s="45"/>
      <c r="P34" s="45"/>
      <c r="Q34" s="45"/>
      <c r="R34" s="45"/>
      <c r="S34" s="45"/>
      <c r="T34" s="45"/>
      <c r="U34" s="45"/>
      <c r="V34" s="45"/>
    </row>
    <row r="35" spans="1:25" x14ac:dyDescent="0.35">
      <c r="A35" s="16"/>
      <c r="B35" s="33" t="s">
        <v>273</v>
      </c>
      <c r="C35" s="45"/>
      <c r="D35" s="45"/>
      <c r="E35" s="45"/>
      <c r="F35" s="45"/>
      <c r="G35" s="45"/>
      <c r="H35" s="45"/>
      <c r="I35" s="45"/>
      <c r="J35" s="45"/>
      <c r="K35" s="45"/>
      <c r="L35" s="40"/>
      <c r="M35" s="45"/>
      <c r="N35" s="40"/>
      <c r="O35" s="45"/>
      <c r="P35" s="40"/>
      <c r="Q35" s="45"/>
      <c r="R35" s="40"/>
      <c r="S35" s="45"/>
      <c r="T35" s="40"/>
      <c r="U35" s="45"/>
      <c r="V35" s="40"/>
    </row>
    <row r="36" spans="1:25" x14ac:dyDescent="0.35">
      <c r="A36" s="16"/>
      <c r="B36" s="34" t="s">
        <v>259</v>
      </c>
      <c r="C36" s="45">
        <v>253</v>
      </c>
      <c r="D36" s="42">
        <v>3.5553681843732434</v>
      </c>
      <c r="E36" s="45">
        <v>207</v>
      </c>
      <c r="F36" s="42">
        <v>2.8406751749691233</v>
      </c>
      <c r="G36" s="45">
        <v>289</v>
      </c>
      <c r="H36" s="42">
        <v>3.1567449481157834</v>
      </c>
      <c r="I36" s="45">
        <v>299</v>
      </c>
      <c r="J36" s="42">
        <v>3.048531810766721</v>
      </c>
      <c r="K36" s="45">
        <v>394</v>
      </c>
      <c r="L36" s="42">
        <v>3.6750303143363494</v>
      </c>
      <c r="M36" s="45">
        <v>382</v>
      </c>
      <c r="N36" s="42">
        <v>3.3830933663103968</v>
      </c>
      <c r="O36" s="45">
        <v>420</v>
      </c>
      <c r="P36" s="42">
        <f t="shared" ref="P36:P46" si="4">O36/$O$46*100</f>
        <v>3.1695721077654517</v>
      </c>
      <c r="Q36" s="45">
        <v>495</v>
      </c>
      <c r="R36" s="42">
        <f t="shared" ref="R36:R45" si="5">Q36/$Q$46*100</f>
        <v>3.9084090011843666</v>
      </c>
      <c r="S36" s="45">
        <v>457</v>
      </c>
      <c r="T36" s="42">
        <v>3.7551355792933441</v>
      </c>
      <c r="U36" s="45">
        <v>374</v>
      </c>
      <c r="V36" s="42">
        <v>3.6020417990946738</v>
      </c>
      <c r="X36" s="109"/>
      <c r="Y36" s="131"/>
    </row>
    <row r="37" spans="1:25" x14ac:dyDescent="0.35">
      <c r="A37" s="16"/>
      <c r="B37" s="34" t="s">
        <v>260</v>
      </c>
      <c r="C37" s="45">
        <v>1274</v>
      </c>
      <c r="D37" s="42">
        <v>17.903316469926924</v>
      </c>
      <c r="E37" s="45">
        <v>1249</v>
      </c>
      <c r="F37" s="42">
        <v>17.14011252916152</v>
      </c>
      <c r="G37" s="45">
        <v>1508</v>
      </c>
      <c r="H37" s="42">
        <v>16.471873293282361</v>
      </c>
      <c r="I37" s="45">
        <v>1571</v>
      </c>
      <c r="J37" s="42">
        <v>16.01753670473083</v>
      </c>
      <c r="K37" s="45">
        <v>1629</v>
      </c>
      <c r="L37" s="42">
        <v>15.194478127040387</v>
      </c>
      <c r="M37" s="45">
        <v>1533</v>
      </c>
      <c r="N37" s="42">
        <v>13.541206607190178</v>
      </c>
      <c r="O37" s="45">
        <v>1855</v>
      </c>
      <c r="P37" s="42">
        <f t="shared" si="4"/>
        <v>13.998943475964079</v>
      </c>
      <c r="Q37" s="45">
        <v>1747</v>
      </c>
      <c r="R37" s="42">
        <f t="shared" si="5"/>
        <v>13.793920252664824</v>
      </c>
      <c r="S37" s="45">
        <v>1470</v>
      </c>
      <c r="T37" s="42">
        <v>12.078882497945768</v>
      </c>
      <c r="U37" s="45">
        <v>1246</v>
      </c>
      <c r="V37" s="42">
        <v>12.000385245112202</v>
      </c>
      <c r="X37" s="109"/>
      <c r="Y37" s="131"/>
    </row>
    <row r="38" spans="1:25" x14ac:dyDescent="0.35">
      <c r="A38" s="16"/>
      <c r="B38" s="34" t="s">
        <v>261</v>
      </c>
      <c r="C38" s="45">
        <v>1429</v>
      </c>
      <c r="D38" s="42">
        <v>20.081506464305789</v>
      </c>
      <c r="E38" s="45">
        <v>1467</v>
      </c>
      <c r="F38" s="42">
        <v>20.131741457389872</v>
      </c>
      <c r="G38" s="45">
        <v>1881</v>
      </c>
      <c r="H38" s="42">
        <v>20.546149645002732</v>
      </c>
      <c r="I38" s="45">
        <v>2136</v>
      </c>
      <c r="J38" s="42">
        <v>21.778140293637847</v>
      </c>
      <c r="K38" s="45">
        <v>2233</v>
      </c>
      <c r="L38" s="42">
        <v>20.828280943941795</v>
      </c>
      <c r="M38" s="45">
        <v>2286</v>
      </c>
      <c r="N38" s="42">
        <v>20.183729352530698</v>
      </c>
      <c r="O38" s="45">
        <v>2638</v>
      </c>
      <c r="P38" s="42">
        <f t="shared" si="4"/>
        <v>19.90793147686967</v>
      </c>
      <c r="Q38" s="45">
        <v>2437</v>
      </c>
      <c r="R38" s="42">
        <f t="shared" si="5"/>
        <v>19.242005527043034</v>
      </c>
      <c r="S38" s="45">
        <v>2295</v>
      </c>
      <c r="T38" s="42">
        <v>18.85784716516023</v>
      </c>
      <c r="U38" s="45">
        <v>1829</v>
      </c>
      <c r="V38" s="42">
        <v>17.615332755465666</v>
      </c>
      <c r="X38" s="109"/>
      <c r="Y38" s="131"/>
    </row>
    <row r="39" spans="1:25" x14ac:dyDescent="0.35">
      <c r="A39" s="16"/>
      <c r="B39" s="34" t="s">
        <v>262</v>
      </c>
      <c r="C39" s="45">
        <v>1377</v>
      </c>
      <c r="D39" s="42">
        <v>19.350758853288362</v>
      </c>
      <c r="E39" s="45">
        <v>1456</v>
      </c>
      <c r="F39" s="42">
        <v>19.980787704130641</v>
      </c>
      <c r="G39" s="45">
        <v>1834</v>
      </c>
      <c r="H39" s="42">
        <v>20.032768978700162</v>
      </c>
      <c r="I39" s="45">
        <v>1889</v>
      </c>
      <c r="J39" s="42">
        <v>19.259787928221861</v>
      </c>
      <c r="K39" s="45">
        <v>2125</v>
      </c>
      <c r="L39" s="42">
        <v>19.820912228336908</v>
      </c>
      <c r="M39" s="45">
        <v>2222</v>
      </c>
      <c r="N39" s="42">
        <v>19.627241409769454</v>
      </c>
      <c r="O39" s="45">
        <v>2550</v>
      </c>
      <c r="P39" s="42">
        <f t="shared" si="4"/>
        <v>19.243830654290242</v>
      </c>
      <c r="Q39" s="45">
        <v>2482</v>
      </c>
      <c r="R39" s="42">
        <f t="shared" si="5"/>
        <v>19.597315436241612</v>
      </c>
      <c r="S39" s="45">
        <v>2449</v>
      </c>
      <c r="T39" s="42">
        <v>20.123253903040265</v>
      </c>
      <c r="U39" s="45">
        <v>2101</v>
      </c>
      <c r="V39" s="42">
        <v>20.234999518443612</v>
      </c>
      <c r="X39" s="109"/>
      <c r="Y39" s="131"/>
    </row>
    <row r="40" spans="1:25" x14ac:dyDescent="0.35">
      <c r="A40" s="16"/>
      <c r="B40" s="34" t="s">
        <v>263</v>
      </c>
      <c r="C40" s="45">
        <v>1105</v>
      </c>
      <c r="D40" s="63">
        <v>15.528386734120293</v>
      </c>
      <c r="E40" s="45">
        <v>1130</v>
      </c>
      <c r="F40" s="63">
        <v>15.507067380266227</v>
      </c>
      <c r="G40" s="45">
        <v>1414</v>
      </c>
      <c r="H40" s="63">
        <v>15.445111960677227</v>
      </c>
      <c r="I40" s="45">
        <v>1563</v>
      </c>
      <c r="J40" s="63">
        <v>15.935970636215336</v>
      </c>
      <c r="K40" s="45">
        <v>1749</v>
      </c>
      <c r="L40" s="63">
        <v>16.313776699934706</v>
      </c>
      <c r="M40" s="45">
        <v>2016</v>
      </c>
      <c r="N40" s="63">
        <v>17.807614168359688</v>
      </c>
      <c r="O40" s="45">
        <v>2210</v>
      </c>
      <c r="P40" s="42">
        <f t="shared" si="4"/>
        <v>16.677986567051541</v>
      </c>
      <c r="Q40" s="45">
        <v>2172</v>
      </c>
      <c r="R40" s="42">
        <f t="shared" si="5"/>
        <v>17.1496249506514</v>
      </c>
      <c r="S40" s="45">
        <v>2100</v>
      </c>
      <c r="T40" s="42">
        <v>17.255546425636812</v>
      </c>
      <c r="U40" s="45">
        <v>1829</v>
      </c>
      <c r="V40" s="42">
        <v>17.615332755465666</v>
      </c>
      <c r="X40" s="109"/>
      <c r="Y40" s="131"/>
    </row>
    <row r="41" spans="1:25" s="28" customFormat="1" x14ac:dyDescent="0.35">
      <c r="A41" s="78"/>
      <c r="B41" s="34" t="s">
        <v>264</v>
      </c>
      <c r="C41" s="45">
        <v>809</v>
      </c>
      <c r="D41" s="42">
        <v>11.368746486790332</v>
      </c>
      <c r="E41" s="45">
        <v>879</v>
      </c>
      <c r="F41" s="42">
        <v>12.062577192260189</v>
      </c>
      <c r="G41" s="45">
        <v>1027</v>
      </c>
      <c r="H41" s="42">
        <v>11.21791370835609</v>
      </c>
      <c r="I41" s="45">
        <v>1156</v>
      </c>
      <c r="J41" s="42">
        <v>11.786296900489395</v>
      </c>
      <c r="K41" s="45">
        <v>1228</v>
      </c>
      <c r="L41" s="42">
        <v>11.45415539595187</v>
      </c>
      <c r="M41" s="45">
        <v>1332</v>
      </c>
      <c r="N41" s="42">
        <v>11.765745075523364</v>
      </c>
      <c r="O41" s="45">
        <v>1673</v>
      </c>
      <c r="P41" s="42">
        <f t="shared" si="4"/>
        <v>12.625462229265716</v>
      </c>
      <c r="Q41" s="45">
        <v>1496</v>
      </c>
      <c r="R41" s="42">
        <f t="shared" si="5"/>
        <v>11.812080536912752</v>
      </c>
      <c r="S41" s="45">
        <v>1523</v>
      </c>
      <c r="T41" s="42">
        <v>12.514379622021362</v>
      </c>
      <c r="U41" s="45">
        <v>1348</v>
      </c>
      <c r="V41" s="42">
        <v>12.982760281228931</v>
      </c>
      <c r="X41" s="109"/>
      <c r="Y41" s="131"/>
    </row>
    <row r="42" spans="1:25" x14ac:dyDescent="0.35">
      <c r="A42" s="16"/>
      <c r="B42" s="34" t="s">
        <v>265</v>
      </c>
      <c r="C42" s="45">
        <v>408</v>
      </c>
      <c r="D42" s="79">
        <v>5.7335581787521077</v>
      </c>
      <c r="E42" s="45">
        <v>436</v>
      </c>
      <c r="F42" s="79">
        <v>5.9832578564567038</v>
      </c>
      <c r="G42" s="45">
        <v>611</v>
      </c>
      <c r="H42" s="79">
        <v>6.6739486619333697</v>
      </c>
      <c r="I42" s="45">
        <v>594</v>
      </c>
      <c r="J42" s="79">
        <v>6.0562805872756931</v>
      </c>
      <c r="K42" s="45">
        <v>734</v>
      </c>
      <c r="L42" s="79">
        <v>6.8463762708702554</v>
      </c>
      <c r="M42" s="45">
        <v>822</v>
      </c>
      <c r="N42" s="79">
        <v>7.2608426817418952</v>
      </c>
      <c r="O42" s="45">
        <v>1016</v>
      </c>
      <c r="P42" s="42">
        <f t="shared" si="4"/>
        <v>7.6673458606897587</v>
      </c>
      <c r="Q42" s="45">
        <v>994</v>
      </c>
      <c r="R42" s="42">
        <f t="shared" si="5"/>
        <v>7.8484011054086062</v>
      </c>
      <c r="S42" s="45">
        <v>1009</v>
      </c>
      <c r="T42" s="42">
        <v>8.2908792111750209</v>
      </c>
      <c r="U42" s="45">
        <v>872</v>
      </c>
      <c r="V42" s="42">
        <v>8.3983434460175275</v>
      </c>
      <c r="X42" s="109"/>
      <c r="Y42" s="131"/>
    </row>
    <row r="43" spans="1:25" x14ac:dyDescent="0.35">
      <c r="A43" s="16"/>
      <c r="B43" s="34" t="s">
        <v>266</v>
      </c>
      <c r="C43" s="45">
        <v>235</v>
      </c>
      <c r="D43" s="76">
        <v>3.3024170882518264</v>
      </c>
      <c r="E43" s="45">
        <v>232</v>
      </c>
      <c r="F43" s="76">
        <v>3.1837518869219159</v>
      </c>
      <c r="G43" s="45">
        <v>274</v>
      </c>
      <c r="H43" s="76">
        <v>2.9929000546149642</v>
      </c>
      <c r="I43" s="45">
        <v>297</v>
      </c>
      <c r="J43" s="76">
        <v>3.0281402936378465</v>
      </c>
      <c r="K43" s="45">
        <v>341</v>
      </c>
      <c r="L43" s="76">
        <v>3.1806734446413585</v>
      </c>
      <c r="M43" s="45">
        <v>409</v>
      </c>
      <c r="N43" s="76">
        <v>3.6127550569737652</v>
      </c>
      <c r="O43" s="45">
        <v>463</v>
      </c>
      <c r="P43" s="42">
        <f t="shared" si="4"/>
        <v>3.4940759187985808</v>
      </c>
      <c r="Q43" s="45">
        <v>473</v>
      </c>
      <c r="R43" s="42">
        <f t="shared" si="5"/>
        <v>3.7347019344650607</v>
      </c>
      <c r="S43" s="45">
        <v>489</v>
      </c>
      <c r="T43" s="42">
        <v>4.0180772391125714</v>
      </c>
      <c r="U43" s="45">
        <v>453</v>
      </c>
      <c r="V43" s="42">
        <v>4.362900895694886</v>
      </c>
      <c r="X43" s="109"/>
      <c r="Y43" s="131"/>
    </row>
    <row r="44" spans="1:25" x14ac:dyDescent="0.35">
      <c r="A44" s="16"/>
      <c r="B44" s="34" t="s">
        <v>267</v>
      </c>
      <c r="C44" s="45">
        <v>104</v>
      </c>
      <c r="D44" s="79">
        <v>1.4614952220348512</v>
      </c>
      <c r="E44" s="45">
        <v>95</v>
      </c>
      <c r="F44" s="79">
        <v>1.303691505420612</v>
      </c>
      <c r="G44" s="45">
        <v>161</v>
      </c>
      <c r="H44" s="55">
        <v>1.7586018569087931</v>
      </c>
      <c r="I44" s="45">
        <v>146</v>
      </c>
      <c r="J44" s="55">
        <v>1.4885807504078303</v>
      </c>
      <c r="K44" s="45">
        <v>131</v>
      </c>
      <c r="L44" s="55">
        <v>1.2219009420762987</v>
      </c>
      <c r="M44" s="45">
        <v>157</v>
      </c>
      <c r="N44" s="55">
        <v>1.3868032859288049</v>
      </c>
      <c r="O44" s="45">
        <v>218</v>
      </c>
      <c r="P44" s="42">
        <f t="shared" si="4"/>
        <v>1.6451588559354011</v>
      </c>
      <c r="Q44" s="45">
        <v>189</v>
      </c>
      <c r="R44" s="42">
        <f t="shared" si="5"/>
        <v>1.4923016186340308</v>
      </c>
      <c r="S44" s="45">
        <v>226</v>
      </c>
      <c r="T44" s="42">
        <v>1.8570254724732949</v>
      </c>
      <c r="U44" s="45">
        <v>188</v>
      </c>
      <c r="V44" s="42">
        <v>1.8106520273524032</v>
      </c>
      <c r="X44" s="109"/>
      <c r="Y44" s="131"/>
    </row>
    <row r="45" spans="1:25" x14ac:dyDescent="0.35">
      <c r="A45" s="16"/>
      <c r="B45" s="34" t="s">
        <v>406</v>
      </c>
      <c r="C45" s="45">
        <v>122</v>
      </c>
      <c r="D45" s="79">
        <v>1.7144463181562675</v>
      </c>
      <c r="E45" s="45">
        <v>136</v>
      </c>
      <c r="F45" s="79">
        <v>1.8663373130231919</v>
      </c>
      <c r="G45" s="45">
        <v>156</v>
      </c>
      <c r="H45" s="79">
        <v>1.70398689240852</v>
      </c>
      <c r="I45" s="45">
        <v>157</v>
      </c>
      <c r="J45" s="79">
        <v>1.6007340946166395</v>
      </c>
      <c r="K45" s="45">
        <v>157</v>
      </c>
      <c r="L45" s="79">
        <v>1.4644156328700682</v>
      </c>
      <c r="M45" s="45">
        <v>162</v>
      </c>
      <c r="N45" s="79">
        <v>1.4309689956717604</v>
      </c>
      <c r="O45" s="45">
        <v>208</v>
      </c>
      <c r="P45" s="42">
        <f t="shared" si="4"/>
        <v>1.5696928533695569</v>
      </c>
      <c r="Q45" s="45">
        <v>180</v>
      </c>
      <c r="R45" s="42">
        <f t="shared" si="5"/>
        <v>1.421239636794315</v>
      </c>
      <c r="S45" s="45">
        <v>152</v>
      </c>
      <c r="T45" s="42">
        <v>1.248972884141331</v>
      </c>
      <c r="U45" s="45">
        <v>143</v>
      </c>
      <c r="V45" s="42">
        <v>1.3772512761244342</v>
      </c>
      <c r="X45" s="109"/>
      <c r="Y45" s="131"/>
    </row>
    <row r="46" spans="1:25" x14ac:dyDescent="0.35">
      <c r="A46" s="16"/>
      <c r="B46" s="36" t="s">
        <v>269</v>
      </c>
      <c r="C46" s="71">
        <v>7116</v>
      </c>
      <c r="D46" s="64">
        <v>100</v>
      </c>
      <c r="E46" s="71">
        <v>7287</v>
      </c>
      <c r="F46" s="64">
        <v>100</v>
      </c>
      <c r="G46" s="71">
        <v>9155</v>
      </c>
      <c r="H46" s="64">
        <v>100</v>
      </c>
      <c r="I46" s="71">
        <v>9808</v>
      </c>
      <c r="J46" s="64">
        <v>100</v>
      </c>
      <c r="K46" s="71">
        <v>10721</v>
      </c>
      <c r="L46" s="64">
        <v>100</v>
      </c>
      <c r="M46" s="71">
        <v>11321</v>
      </c>
      <c r="N46" s="64">
        <v>100</v>
      </c>
      <c r="O46" s="71">
        <v>13251</v>
      </c>
      <c r="P46" s="64">
        <f t="shared" si="4"/>
        <v>100</v>
      </c>
      <c r="Q46" s="71">
        <v>12665</v>
      </c>
      <c r="R46" s="64">
        <f>SUM(R36:R45)</f>
        <v>100</v>
      </c>
      <c r="S46" s="71">
        <v>12170</v>
      </c>
      <c r="T46" s="64">
        <v>100</v>
      </c>
      <c r="U46" s="71">
        <v>10383</v>
      </c>
      <c r="V46" s="64">
        <v>100</v>
      </c>
      <c r="W46" s="125"/>
    </row>
    <row r="47" spans="1:25" x14ac:dyDescent="0.35">
      <c r="A47" s="16"/>
      <c r="B47" s="61" t="s">
        <v>407</v>
      </c>
      <c r="C47" s="84">
        <v>33.535231163469206</v>
      </c>
      <c r="D47" s="84"/>
      <c r="E47" s="84">
        <v>33.854070899890452</v>
      </c>
      <c r="F47" s="84"/>
      <c r="G47" s="84">
        <v>33.937650420116547</v>
      </c>
      <c r="H47" s="84"/>
      <c r="I47" s="84">
        <v>33.266517128874391</v>
      </c>
      <c r="J47" s="84"/>
      <c r="K47" s="84">
        <v>33.358082268445109</v>
      </c>
      <c r="L47" s="84"/>
      <c r="M47" s="84">
        <v>33.9</v>
      </c>
      <c r="N47" s="84"/>
      <c r="O47" s="84">
        <v>34</v>
      </c>
      <c r="P47" s="84"/>
      <c r="Q47" s="84">
        <v>33.9</v>
      </c>
      <c r="R47" s="84"/>
      <c r="S47" s="84">
        <v>34.373705834018075</v>
      </c>
      <c r="T47" s="84"/>
      <c r="U47" s="84">
        <v>34.700000000000003</v>
      </c>
      <c r="V47" s="84"/>
    </row>
    <row r="48" spans="1:25" x14ac:dyDescent="0.35">
      <c r="A48" s="16"/>
      <c r="B48" s="34"/>
      <c r="C48" s="75"/>
      <c r="D48" s="79"/>
      <c r="E48" s="75"/>
      <c r="F48" s="79"/>
      <c r="G48" s="75"/>
      <c r="H48" s="79"/>
      <c r="I48" s="75"/>
      <c r="J48" s="79"/>
      <c r="K48" s="75"/>
      <c r="L48" s="79"/>
      <c r="M48" s="45"/>
      <c r="N48" s="42"/>
      <c r="O48" s="45"/>
      <c r="P48" s="42"/>
      <c r="Q48" s="45"/>
      <c r="R48" s="42"/>
      <c r="S48" s="45"/>
      <c r="T48" s="42"/>
      <c r="U48" s="42"/>
      <c r="V48" s="42"/>
    </row>
    <row r="49" spans="1:23" x14ac:dyDescent="0.35">
      <c r="A49" s="16"/>
      <c r="B49" s="34"/>
      <c r="C49" s="45"/>
      <c r="D49" s="45"/>
      <c r="E49" s="45"/>
      <c r="F49" s="45"/>
      <c r="G49" s="45"/>
      <c r="H49" s="45"/>
      <c r="I49" s="45"/>
      <c r="J49" s="45"/>
      <c r="K49" s="45"/>
      <c r="L49" s="45"/>
      <c r="M49" s="45"/>
      <c r="N49" s="45"/>
      <c r="O49" s="45"/>
      <c r="P49" s="45"/>
      <c r="Q49" s="45"/>
      <c r="R49" s="45"/>
      <c r="S49" s="125"/>
      <c r="T49" s="125"/>
      <c r="U49" s="125"/>
      <c r="V49" s="125"/>
      <c r="W49" s="125"/>
    </row>
    <row r="50" spans="1:23" x14ac:dyDescent="0.35">
      <c r="A50" s="16"/>
      <c r="B50" s="34"/>
      <c r="C50" s="77"/>
      <c r="D50" s="76"/>
      <c r="E50" s="77"/>
      <c r="F50" s="76"/>
      <c r="G50" s="77"/>
      <c r="H50" s="76"/>
      <c r="I50" s="77"/>
      <c r="J50" s="76"/>
      <c r="K50" s="77"/>
      <c r="L50" s="76"/>
      <c r="M50" s="75"/>
      <c r="N50" s="76"/>
      <c r="O50" s="75"/>
      <c r="P50" s="76"/>
      <c r="Q50" s="75"/>
      <c r="R50" s="76"/>
      <c r="S50" s="75"/>
      <c r="T50" s="76"/>
      <c r="U50" s="76"/>
      <c r="V50" s="76"/>
    </row>
    <row r="51" spans="1:23" x14ac:dyDescent="0.35">
      <c r="A51" s="16"/>
      <c r="B51" s="34"/>
      <c r="C51" s="75"/>
      <c r="D51" s="76"/>
      <c r="E51" s="75"/>
      <c r="F51" s="76"/>
      <c r="G51" s="75"/>
      <c r="H51" s="76"/>
      <c r="I51" s="75"/>
      <c r="J51" s="76"/>
      <c r="K51" s="75"/>
      <c r="L51" s="76"/>
      <c r="M51" s="77"/>
      <c r="N51" s="76"/>
      <c r="O51" s="77"/>
      <c r="P51" s="76"/>
      <c r="Q51" s="77"/>
      <c r="R51" s="76"/>
      <c r="S51" s="77"/>
      <c r="T51" s="76"/>
      <c r="U51" s="76"/>
      <c r="V51" s="76"/>
    </row>
    <row r="52" spans="1:23" x14ac:dyDescent="0.35">
      <c r="A52" s="16"/>
      <c r="B52" s="34"/>
      <c r="C52" s="77"/>
      <c r="D52" s="76"/>
      <c r="E52" s="77"/>
      <c r="F52" s="76"/>
      <c r="G52" s="77"/>
      <c r="H52" s="76"/>
      <c r="I52" s="77"/>
      <c r="J52" s="76"/>
      <c r="K52" s="94"/>
      <c r="L52" s="76"/>
      <c r="M52" s="77"/>
      <c r="N52" s="76"/>
      <c r="O52" s="77"/>
      <c r="P52" s="76"/>
      <c r="Q52" s="77"/>
      <c r="R52" s="76"/>
      <c r="S52" s="77"/>
      <c r="T52" s="76"/>
      <c r="U52" s="76"/>
      <c r="V52" s="76"/>
    </row>
    <row r="53" spans="1:23" x14ac:dyDescent="0.35">
      <c r="A53" s="16"/>
      <c r="B53" s="34"/>
      <c r="C53" s="75"/>
      <c r="D53" s="75"/>
      <c r="E53" s="75"/>
      <c r="F53" s="75"/>
      <c r="G53" s="75"/>
      <c r="H53" s="75"/>
      <c r="I53" s="75"/>
      <c r="J53" s="75"/>
      <c r="K53" s="75"/>
      <c r="L53" s="75"/>
      <c r="M53" s="75"/>
      <c r="N53" s="75"/>
      <c r="O53" s="75"/>
      <c r="P53" s="75"/>
      <c r="Q53" s="75"/>
      <c r="R53" s="75"/>
      <c r="S53" s="75"/>
      <c r="T53" s="75"/>
      <c r="U53" s="75"/>
      <c r="V53" s="75"/>
    </row>
    <row r="54" spans="1:23" x14ac:dyDescent="0.35">
      <c r="A54" s="16"/>
      <c r="B54" s="34"/>
      <c r="C54" s="75"/>
      <c r="D54" s="79"/>
      <c r="E54" s="75"/>
      <c r="F54" s="79"/>
      <c r="G54" s="75"/>
      <c r="H54" s="79"/>
      <c r="I54" s="75"/>
      <c r="J54" s="79"/>
      <c r="K54" s="75"/>
      <c r="L54" s="79"/>
      <c r="M54" s="75"/>
      <c r="N54" s="79"/>
      <c r="O54" s="75"/>
      <c r="P54" s="79"/>
      <c r="Q54" s="75"/>
      <c r="R54" s="79"/>
      <c r="S54" s="75"/>
      <c r="T54" s="79"/>
      <c r="U54" s="79"/>
      <c r="V54" s="79"/>
    </row>
    <row r="55" spans="1:23" x14ac:dyDescent="0.35">
      <c r="A55" s="16"/>
      <c r="B55" s="34"/>
      <c r="C55" s="77"/>
      <c r="D55" s="76"/>
      <c r="E55" s="77"/>
      <c r="F55" s="76"/>
      <c r="G55" s="77"/>
      <c r="H55" s="76"/>
      <c r="I55" s="77"/>
      <c r="J55" s="76"/>
      <c r="K55" s="77"/>
      <c r="L55" s="76"/>
      <c r="M55" s="77"/>
      <c r="N55" s="76"/>
      <c r="O55" s="77"/>
      <c r="P55" s="76"/>
      <c r="Q55" s="77"/>
      <c r="R55" s="76"/>
      <c r="S55" s="77"/>
      <c r="T55" s="76"/>
      <c r="U55" s="76"/>
      <c r="V55" s="76"/>
    </row>
    <row r="56" spans="1:23" x14ac:dyDescent="0.35">
      <c r="A56" s="16"/>
      <c r="B56" s="34"/>
      <c r="C56" s="77"/>
      <c r="D56" s="76"/>
      <c r="E56" s="77"/>
      <c r="F56" s="76"/>
      <c r="G56" s="77"/>
      <c r="H56" s="76"/>
      <c r="I56" s="77"/>
      <c r="J56" s="76"/>
      <c r="K56" s="77"/>
      <c r="L56" s="76"/>
      <c r="M56" s="77"/>
      <c r="N56" s="76"/>
      <c r="O56" s="77"/>
      <c r="P56" s="76"/>
      <c r="Q56" s="77"/>
      <c r="R56" s="76"/>
      <c r="S56" s="77"/>
      <c r="T56" s="76"/>
      <c r="U56" s="76"/>
      <c r="V56" s="76"/>
    </row>
    <row r="57" spans="1:23" x14ac:dyDescent="0.35">
      <c r="A57" s="16"/>
      <c r="B57" s="34"/>
      <c r="C57" s="77"/>
      <c r="D57" s="76"/>
      <c r="E57" s="77"/>
      <c r="F57" s="76"/>
      <c r="G57" s="77"/>
      <c r="H57" s="76"/>
      <c r="I57" s="77"/>
      <c r="J57" s="76"/>
      <c r="K57" s="77"/>
      <c r="L57" s="76"/>
      <c r="M57" s="77"/>
      <c r="N57" s="76"/>
      <c r="O57" s="77"/>
      <c r="P57" s="76"/>
      <c r="Q57" s="77"/>
      <c r="R57" s="76"/>
      <c r="S57" s="77"/>
      <c r="T57" s="76"/>
      <c r="U57" s="76"/>
      <c r="V57" s="76"/>
    </row>
    <row r="58" spans="1:23" x14ac:dyDescent="0.35">
      <c r="A58" s="16"/>
      <c r="B58" s="34"/>
      <c r="C58" s="77"/>
      <c r="D58" s="76"/>
      <c r="E58" s="77"/>
      <c r="F58" s="76"/>
      <c r="G58" s="77"/>
      <c r="H58" s="76"/>
      <c r="I58" s="77"/>
      <c r="J58" s="76"/>
      <c r="K58" s="77"/>
      <c r="L58" s="76"/>
      <c r="M58" s="77"/>
      <c r="N58" s="76"/>
      <c r="O58" s="77"/>
      <c r="P58" s="76"/>
      <c r="Q58" s="77"/>
      <c r="R58" s="76"/>
      <c r="S58" s="77"/>
      <c r="T58" s="76"/>
      <c r="U58" s="76"/>
      <c r="V58" s="76"/>
    </row>
  </sheetData>
  <mergeCells count="10">
    <mergeCell ref="U3:V3"/>
    <mergeCell ref="S3:T3"/>
    <mergeCell ref="Q3:R3"/>
    <mergeCell ref="C3:D3"/>
    <mergeCell ref="O3:P3"/>
    <mergeCell ref="E3:F3"/>
    <mergeCell ref="G3:H3"/>
    <mergeCell ref="I3:J3"/>
    <mergeCell ref="K3:L3"/>
    <mergeCell ref="M3:N3"/>
  </mergeCells>
  <pageMargins left="0.51181102362204722" right="0.70866141732283472" top="0.55118110236220474" bottom="0.74803149606299213" header="0.31496062992125984" footer="0.31496062992125984"/>
  <pageSetup paperSize="121" scale="78" orientation="landscape" r:id="rId1"/>
  <headerFooter>
    <oddHeader>&amp;C&amp;"Arial Black"&amp;11&amp;KFF0000OFFICIAL&amp;1#</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W49"/>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3" customWidth="1"/>
    <col min="3" max="16" width="7.73046875" customWidth="1"/>
  </cols>
  <sheetData>
    <row r="1" spans="1:23" ht="55.5" customHeight="1" x14ac:dyDescent="0.35">
      <c r="B1" s="25" t="s">
        <v>210</v>
      </c>
      <c r="C1" s="16"/>
      <c r="D1" s="16"/>
      <c r="E1" s="16"/>
      <c r="F1" s="16"/>
      <c r="G1" s="16"/>
      <c r="H1" s="16"/>
      <c r="I1" s="16"/>
      <c r="J1" s="16"/>
      <c r="K1" s="16"/>
      <c r="L1" s="16"/>
      <c r="M1" s="16"/>
      <c r="N1" s="16"/>
      <c r="O1" s="16"/>
      <c r="P1" s="16"/>
      <c r="Q1" s="16"/>
      <c r="R1" s="16"/>
      <c r="S1" s="16"/>
      <c r="T1" s="16"/>
      <c r="U1" s="16"/>
      <c r="V1" s="16"/>
    </row>
    <row r="2" spans="1:23" ht="15" x14ac:dyDescent="0.35">
      <c r="A2" s="16"/>
      <c r="B2" s="32" t="s">
        <v>408</v>
      </c>
      <c r="C2" s="16"/>
      <c r="D2" s="16"/>
      <c r="E2" s="16"/>
      <c r="F2" s="16"/>
      <c r="G2" s="16"/>
      <c r="H2" s="16"/>
      <c r="I2" s="16"/>
      <c r="J2" s="16"/>
      <c r="K2" s="16"/>
      <c r="L2" s="16"/>
      <c r="M2" s="16"/>
      <c r="N2" s="16"/>
      <c r="O2" s="16"/>
      <c r="P2" s="16"/>
      <c r="Q2" s="16"/>
      <c r="R2" s="16"/>
      <c r="S2" s="16"/>
      <c r="T2" s="16"/>
      <c r="U2" s="16"/>
      <c r="V2" s="16"/>
    </row>
    <row r="3" spans="1:23" ht="15" x14ac:dyDescent="0.35">
      <c r="A3" s="38"/>
      <c r="B3" s="48"/>
      <c r="C3" s="230" t="s">
        <v>382</v>
      </c>
      <c r="D3" s="230"/>
      <c r="E3" s="230" t="s">
        <v>383</v>
      </c>
      <c r="F3" s="230"/>
      <c r="G3" s="230" t="s">
        <v>384</v>
      </c>
      <c r="H3" s="230"/>
      <c r="I3" s="230" t="s">
        <v>385</v>
      </c>
      <c r="J3" s="230"/>
      <c r="K3" s="230" t="s">
        <v>386</v>
      </c>
      <c r="L3" s="230"/>
      <c r="M3" s="230" t="s">
        <v>387</v>
      </c>
      <c r="N3" s="230"/>
      <c r="O3" s="230" t="s">
        <v>388</v>
      </c>
      <c r="P3" s="230"/>
      <c r="Q3" s="230" t="s">
        <v>389</v>
      </c>
      <c r="R3" s="230"/>
      <c r="S3" s="230" t="s">
        <v>390</v>
      </c>
      <c r="T3" s="230"/>
      <c r="U3" s="230" t="s">
        <v>391</v>
      </c>
      <c r="V3" s="230"/>
    </row>
    <row r="4" spans="1:23"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3" ht="15" x14ac:dyDescent="0.35">
      <c r="A5" s="15"/>
      <c r="B5" s="33" t="s">
        <v>278</v>
      </c>
      <c r="C5" s="45"/>
      <c r="D5" s="45"/>
      <c r="E5" s="45"/>
      <c r="F5" s="45"/>
      <c r="G5" s="45"/>
      <c r="H5" s="45"/>
      <c r="I5" s="45"/>
      <c r="J5" s="45"/>
      <c r="K5" s="45"/>
      <c r="L5" s="45"/>
      <c r="M5" s="45"/>
      <c r="N5" s="40"/>
      <c r="O5" s="45"/>
      <c r="P5" s="40"/>
      <c r="Q5" s="45"/>
      <c r="R5" s="40"/>
      <c r="S5" s="45"/>
      <c r="T5" s="40"/>
      <c r="U5" s="45"/>
      <c r="V5" s="40"/>
    </row>
    <row r="6" spans="1:23" ht="13.9" x14ac:dyDescent="0.35">
      <c r="A6" s="16"/>
      <c r="B6" s="85" t="s">
        <v>409</v>
      </c>
      <c r="C6" s="58">
        <v>2448</v>
      </c>
      <c r="D6" s="42">
        <v>38.764845605700714</v>
      </c>
      <c r="E6" s="58">
        <v>2568</v>
      </c>
      <c r="F6" s="42">
        <v>40.42821158690176</v>
      </c>
      <c r="G6" s="58">
        <v>2133</v>
      </c>
      <c r="H6" s="42">
        <v>26.255539143279172</v>
      </c>
      <c r="I6" s="58">
        <v>1858</v>
      </c>
      <c r="J6" s="42">
        <v>21.748800187287838</v>
      </c>
      <c r="K6" s="58">
        <v>1635</v>
      </c>
      <c r="L6" s="42">
        <v>17.648963730569946</v>
      </c>
      <c r="M6" s="58">
        <v>1618</v>
      </c>
      <c r="N6" s="42">
        <v>16.668383640671681</v>
      </c>
      <c r="O6" s="58">
        <v>1651</v>
      </c>
      <c r="P6" s="42">
        <f>O6/$O$8*100</f>
        <v>14.441917424772569</v>
      </c>
      <c r="Q6" s="58">
        <v>1517</v>
      </c>
      <c r="R6" s="42">
        <v>13.70246590190588</v>
      </c>
      <c r="S6" s="58">
        <v>1158</v>
      </c>
      <c r="T6" s="42">
        <v>10.747099767981439</v>
      </c>
      <c r="U6" s="58">
        <v>1144</v>
      </c>
      <c r="V6" s="42">
        <v>12.387655657823498</v>
      </c>
      <c r="W6" s="132"/>
    </row>
    <row r="7" spans="1:23" x14ac:dyDescent="0.35">
      <c r="A7" s="16"/>
      <c r="B7" s="37" t="s">
        <v>288</v>
      </c>
      <c r="C7" s="58">
        <v>3867</v>
      </c>
      <c r="D7" s="42">
        <v>61.235154394299286</v>
      </c>
      <c r="E7" s="58">
        <v>3784</v>
      </c>
      <c r="F7" s="42">
        <v>59.57178841309824</v>
      </c>
      <c r="G7" s="58">
        <v>5991</v>
      </c>
      <c r="H7" s="42">
        <v>73.744460856720835</v>
      </c>
      <c r="I7" s="58">
        <v>6685</v>
      </c>
      <c r="J7" s="42">
        <v>78.251199812712159</v>
      </c>
      <c r="K7" s="58">
        <v>7629</v>
      </c>
      <c r="L7" s="42">
        <v>82.351036269430054</v>
      </c>
      <c r="M7" s="58">
        <v>8089</v>
      </c>
      <c r="N7" s="42">
        <v>83.331616359328322</v>
      </c>
      <c r="O7" s="58">
        <v>9781</v>
      </c>
      <c r="P7" s="42">
        <f>O7/$O$8*100</f>
        <v>85.558082575227431</v>
      </c>
      <c r="Q7" s="58">
        <v>9554</v>
      </c>
      <c r="R7" s="42">
        <v>86.297534098094104</v>
      </c>
      <c r="S7" s="58">
        <v>9617</v>
      </c>
      <c r="T7" s="42">
        <v>89.252900232018561</v>
      </c>
      <c r="U7" s="58">
        <v>8091</v>
      </c>
      <c r="V7" s="42">
        <v>87.612344342176513</v>
      </c>
      <c r="W7" s="132"/>
    </row>
    <row r="8" spans="1:23" x14ac:dyDescent="0.35">
      <c r="A8" s="16"/>
      <c r="B8" s="36" t="s">
        <v>269</v>
      </c>
      <c r="C8" s="88">
        <v>6315</v>
      </c>
      <c r="D8" s="89">
        <v>100</v>
      </c>
      <c r="E8" s="88">
        <v>6352</v>
      </c>
      <c r="F8" s="89">
        <v>100</v>
      </c>
      <c r="G8" s="88">
        <v>8124</v>
      </c>
      <c r="H8" s="89">
        <v>100</v>
      </c>
      <c r="I8" s="88">
        <v>8543</v>
      </c>
      <c r="J8" s="89">
        <v>100</v>
      </c>
      <c r="K8" s="88">
        <v>9264</v>
      </c>
      <c r="L8" s="89">
        <v>100</v>
      </c>
      <c r="M8" s="88">
        <v>9707</v>
      </c>
      <c r="N8" s="89">
        <v>100</v>
      </c>
      <c r="O8" s="88">
        <v>11432</v>
      </c>
      <c r="P8" s="89">
        <f>O8/$O$8*100</f>
        <v>100</v>
      </c>
      <c r="Q8" s="88">
        <v>11071</v>
      </c>
      <c r="R8" s="89">
        <v>100</v>
      </c>
      <c r="S8" s="88">
        <v>10775</v>
      </c>
      <c r="T8" s="89">
        <v>100</v>
      </c>
      <c r="U8" s="88">
        <v>9235</v>
      </c>
      <c r="V8" s="89">
        <v>100</v>
      </c>
      <c r="W8" s="132"/>
    </row>
    <row r="9" spans="1:23" x14ac:dyDescent="0.35">
      <c r="A9" s="16"/>
      <c r="B9" s="34"/>
      <c r="C9" s="77"/>
      <c r="D9" s="76"/>
      <c r="E9" s="77"/>
      <c r="F9" s="76"/>
      <c r="G9" s="77"/>
      <c r="H9" s="76"/>
      <c r="I9" s="77"/>
      <c r="J9" s="76"/>
      <c r="K9" s="77"/>
      <c r="L9" s="76"/>
      <c r="M9" s="77"/>
      <c r="N9" s="76"/>
      <c r="O9" s="77"/>
      <c r="P9" s="76"/>
      <c r="Q9" s="77"/>
      <c r="R9" s="76"/>
      <c r="S9" s="77"/>
      <c r="T9" s="76"/>
      <c r="U9" s="77"/>
      <c r="V9" s="76"/>
      <c r="W9" s="132"/>
    </row>
    <row r="10" spans="1:23" x14ac:dyDescent="0.35">
      <c r="A10" s="16"/>
      <c r="B10" s="34"/>
      <c r="C10" s="77"/>
      <c r="D10" s="76"/>
      <c r="E10" s="77"/>
      <c r="F10" s="76"/>
      <c r="G10" s="77"/>
      <c r="H10" s="76"/>
      <c r="I10" s="77"/>
      <c r="J10" s="76"/>
      <c r="K10" s="77"/>
      <c r="L10" s="76"/>
      <c r="M10" s="77"/>
      <c r="N10" s="76"/>
      <c r="O10" s="77"/>
      <c r="P10" s="76"/>
      <c r="Q10" s="77"/>
      <c r="R10" s="76"/>
      <c r="S10" s="77"/>
      <c r="T10" s="76"/>
      <c r="U10" s="77"/>
      <c r="V10" s="76"/>
      <c r="W10" s="132"/>
    </row>
    <row r="11" spans="1:23" x14ac:dyDescent="0.35">
      <c r="A11" s="16"/>
      <c r="B11" s="33" t="s">
        <v>285</v>
      </c>
      <c r="C11" s="58"/>
      <c r="D11" s="79"/>
      <c r="E11" s="58"/>
      <c r="F11" s="79"/>
      <c r="G11" s="58"/>
      <c r="H11" s="55"/>
      <c r="I11" s="58"/>
      <c r="J11" s="55"/>
      <c r="K11" s="58"/>
      <c r="L11" s="55"/>
      <c r="M11" s="58"/>
      <c r="N11" s="55"/>
      <c r="O11" s="58"/>
      <c r="P11" s="55"/>
      <c r="Q11" s="58"/>
      <c r="R11" s="55"/>
      <c r="S11" s="58"/>
      <c r="T11" s="55"/>
      <c r="U11" s="58"/>
      <c r="V11" s="55"/>
      <c r="W11" s="132"/>
    </row>
    <row r="12" spans="1:23" ht="13.9" x14ac:dyDescent="0.35">
      <c r="A12" s="16"/>
      <c r="B12" s="85" t="s">
        <v>409</v>
      </c>
      <c r="C12" s="58">
        <v>214</v>
      </c>
      <c r="D12" s="42">
        <v>26.716604244694132</v>
      </c>
      <c r="E12" s="58">
        <v>194</v>
      </c>
      <c r="F12" s="42">
        <v>20.748663101604279</v>
      </c>
      <c r="G12" s="58">
        <v>159</v>
      </c>
      <c r="H12" s="42">
        <v>15.42192046556741</v>
      </c>
      <c r="I12" s="58">
        <v>164</v>
      </c>
      <c r="J12" s="42">
        <v>12.964426877470355</v>
      </c>
      <c r="K12" s="58">
        <v>192</v>
      </c>
      <c r="L12" s="42">
        <v>13.177762525737819</v>
      </c>
      <c r="M12" s="58">
        <v>172</v>
      </c>
      <c r="N12" s="42">
        <v>10.656753407682777</v>
      </c>
      <c r="O12" s="58">
        <v>214</v>
      </c>
      <c r="P12" s="42">
        <f>O12/$O$14*100</f>
        <v>11.76470588235294</v>
      </c>
      <c r="Q12" s="58">
        <v>160</v>
      </c>
      <c r="R12" s="42">
        <v>10.037641154328734</v>
      </c>
      <c r="S12" s="58">
        <v>146</v>
      </c>
      <c r="T12" s="42">
        <v>10.465949820788531</v>
      </c>
      <c r="U12" s="58">
        <v>103</v>
      </c>
      <c r="V12" s="42">
        <v>8.9721254355400699</v>
      </c>
      <c r="W12" s="132"/>
    </row>
    <row r="13" spans="1:23" x14ac:dyDescent="0.35">
      <c r="A13" s="16"/>
      <c r="B13" s="37" t="s">
        <v>288</v>
      </c>
      <c r="C13" s="58">
        <v>587</v>
      </c>
      <c r="D13" s="42">
        <v>73.283395755305875</v>
      </c>
      <c r="E13" s="58">
        <v>741</v>
      </c>
      <c r="F13" s="42">
        <v>79.251336898395721</v>
      </c>
      <c r="G13" s="58">
        <v>872</v>
      </c>
      <c r="H13" s="42">
        <v>84.57807953443259</v>
      </c>
      <c r="I13" s="58">
        <v>1101</v>
      </c>
      <c r="J13" s="42">
        <v>87.035573122529641</v>
      </c>
      <c r="K13" s="58">
        <v>1265</v>
      </c>
      <c r="L13" s="42">
        <v>86.822237474262181</v>
      </c>
      <c r="M13" s="58">
        <v>1442</v>
      </c>
      <c r="N13" s="42">
        <v>89.343246592317229</v>
      </c>
      <c r="O13" s="58">
        <v>1605</v>
      </c>
      <c r="P13" s="42">
        <f>O13/$O$14*100</f>
        <v>88.235294117647058</v>
      </c>
      <c r="Q13" s="58">
        <v>1434</v>
      </c>
      <c r="R13" s="42">
        <v>89.962358845671261</v>
      </c>
      <c r="S13" s="58">
        <v>1249</v>
      </c>
      <c r="T13" s="42">
        <v>89.534050179211462</v>
      </c>
      <c r="U13" s="58">
        <v>1045</v>
      </c>
      <c r="V13" s="42">
        <v>91.027874564459935</v>
      </c>
      <c r="W13" s="132"/>
    </row>
    <row r="14" spans="1:23" x14ac:dyDescent="0.35">
      <c r="A14" s="16"/>
      <c r="B14" s="36" t="s">
        <v>269</v>
      </c>
      <c r="C14" s="88">
        <v>801</v>
      </c>
      <c r="D14" s="89">
        <v>100</v>
      </c>
      <c r="E14" s="88">
        <v>935</v>
      </c>
      <c r="F14" s="89">
        <v>100</v>
      </c>
      <c r="G14" s="88">
        <v>1031</v>
      </c>
      <c r="H14" s="89">
        <v>100</v>
      </c>
      <c r="I14" s="88">
        <v>1265</v>
      </c>
      <c r="J14" s="89">
        <v>100</v>
      </c>
      <c r="K14" s="88">
        <v>1457</v>
      </c>
      <c r="L14" s="89">
        <v>100</v>
      </c>
      <c r="M14" s="88">
        <v>1614</v>
      </c>
      <c r="N14" s="89">
        <v>100</v>
      </c>
      <c r="O14" s="88">
        <v>1819</v>
      </c>
      <c r="P14" s="89">
        <f>O14/$O$14*100</f>
        <v>100</v>
      </c>
      <c r="Q14" s="88">
        <v>1594</v>
      </c>
      <c r="R14" s="89">
        <v>100</v>
      </c>
      <c r="S14" s="88">
        <v>1395</v>
      </c>
      <c r="T14" s="89">
        <v>100</v>
      </c>
      <c r="U14" s="88">
        <v>1148</v>
      </c>
      <c r="V14" s="89">
        <v>100</v>
      </c>
      <c r="W14" s="132"/>
    </row>
    <row r="15" spans="1:23" x14ac:dyDescent="0.35">
      <c r="A15" s="16"/>
      <c r="B15" s="34"/>
      <c r="C15" s="58"/>
      <c r="D15" s="42"/>
      <c r="E15" s="58"/>
      <c r="F15" s="42"/>
      <c r="G15" s="58"/>
      <c r="H15" s="42"/>
      <c r="I15" s="58"/>
      <c r="J15" s="42"/>
      <c r="K15" s="58"/>
      <c r="L15" s="42"/>
      <c r="M15" s="58"/>
      <c r="N15" s="42"/>
      <c r="O15" s="58"/>
      <c r="P15" s="42"/>
      <c r="Q15" s="58"/>
      <c r="R15" s="42"/>
      <c r="S15" s="58"/>
      <c r="T15" s="42"/>
      <c r="U15" s="58"/>
      <c r="V15" s="42"/>
      <c r="W15" s="132"/>
    </row>
    <row r="16" spans="1:23" x14ac:dyDescent="0.35">
      <c r="A16" s="16"/>
      <c r="B16" s="34"/>
      <c r="C16" s="58"/>
      <c r="D16" s="42"/>
      <c r="E16" s="58"/>
      <c r="F16" s="42"/>
      <c r="G16" s="58"/>
      <c r="H16" s="42"/>
      <c r="I16" s="58"/>
      <c r="J16" s="42"/>
      <c r="K16" s="58"/>
      <c r="L16" s="42"/>
      <c r="M16" s="58"/>
      <c r="N16" s="42"/>
      <c r="O16" s="58"/>
      <c r="P16" s="42"/>
      <c r="Q16" s="58"/>
      <c r="R16" s="42"/>
      <c r="S16" s="58"/>
      <c r="T16" s="42"/>
      <c r="U16" s="58"/>
      <c r="V16" s="42"/>
      <c r="W16" s="132"/>
    </row>
    <row r="17" spans="1:23" x14ac:dyDescent="0.35">
      <c r="A17" s="16"/>
      <c r="B17" s="33" t="s">
        <v>269</v>
      </c>
      <c r="C17" s="58"/>
      <c r="D17" s="42"/>
      <c r="E17" s="58"/>
      <c r="F17" s="42"/>
      <c r="G17" s="58"/>
      <c r="H17" s="42"/>
      <c r="I17" s="58"/>
      <c r="J17" s="42"/>
      <c r="K17" s="58"/>
      <c r="L17" s="42"/>
      <c r="M17" s="58"/>
      <c r="N17" s="42"/>
      <c r="O17" s="58"/>
      <c r="P17" s="42"/>
      <c r="Q17" s="58"/>
      <c r="R17" s="42"/>
      <c r="S17" s="58"/>
      <c r="T17" s="42"/>
      <c r="U17" s="58"/>
      <c r="V17" s="42"/>
      <c r="W17" s="132"/>
    </row>
    <row r="18" spans="1:23" ht="13.9" x14ac:dyDescent="0.35">
      <c r="A18" s="16"/>
      <c r="B18" s="85" t="s">
        <v>409</v>
      </c>
      <c r="C18" s="58">
        <v>2662</v>
      </c>
      <c r="D18" s="42">
        <v>37.408656548622822</v>
      </c>
      <c r="E18" s="58">
        <v>2762</v>
      </c>
      <c r="F18" s="42">
        <v>37.903115136544528</v>
      </c>
      <c r="G18" s="58">
        <v>2292</v>
      </c>
      <c r="H18" s="42">
        <v>25.035499726925174</v>
      </c>
      <c r="I18" s="58">
        <v>2022</v>
      </c>
      <c r="J18" s="42">
        <v>20.615823817292007</v>
      </c>
      <c r="K18" s="58">
        <v>1827</v>
      </c>
      <c r="L18" s="42">
        <v>17.041320772316016</v>
      </c>
      <c r="M18" s="58">
        <v>1790</v>
      </c>
      <c r="N18" s="42">
        <v>15.811324087978093</v>
      </c>
      <c r="O18" s="58">
        <v>1865</v>
      </c>
      <c r="P18" s="42">
        <f>O18/$O$20*100</f>
        <v>14.074409478529923</v>
      </c>
      <c r="Q18" s="58">
        <v>1677</v>
      </c>
      <c r="R18" s="42">
        <v>13.241215949467037</v>
      </c>
      <c r="S18" s="58">
        <v>1304</v>
      </c>
      <c r="T18" s="42">
        <v>10.714872637633526</v>
      </c>
      <c r="U18" s="58">
        <v>1247</v>
      </c>
      <c r="V18" s="42">
        <v>12.010016372917269</v>
      </c>
      <c r="W18" s="125"/>
    </row>
    <row r="19" spans="1:23" x14ac:dyDescent="0.35">
      <c r="A19" s="16"/>
      <c r="B19" s="37" t="s">
        <v>288</v>
      </c>
      <c r="C19" s="58">
        <v>4454</v>
      </c>
      <c r="D19" s="42">
        <v>62.591343451377178</v>
      </c>
      <c r="E19" s="58">
        <v>4525</v>
      </c>
      <c r="F19" s="42">
        <v>62.096884863455472</v>
      </c>
      <c r="G19" s="58">
        <v>6863</v>
      </c>
      <c r="H19" s="42">
        <v>74.964500273074819</v>
      </c>
      <c r="I19" s="58">
        <v>7786</v>
      </c>
      <c r="J19" s="42">
        <v>79.384176182707989</v>
      </c>
      <c r="K19" s="58">
        <v>8894</v>
      </c>
      <c r="L19" s="42">
        <v>82.958679227683987</v>
      </c>
      <c r="M19" s="58">
        <v>9531</v>
      </c>
      <c r="N19" s="42">
        <v>84.188675912021907</v>
      </c>
      <c r="O19" s="58">
        <v>11386</v>
      </c>
      <c r="P19" s="42">
        <f>O19/$O$20*100</f>
        <v>85.92559052147007</v>
      </c>
      <c r="Q19" s="58">
        <v>10988</v>
      </c>
      <c r="R19" s="42">
        <v>86.758784050532967</v>
      </c>
      <c r="S19" s="58">
        <v>10866</v>
      </c>
      <c r="T19" s="42">
        <v>89.285127362366481</v>
      </c>
      <c r="U19" s="58">
        <v>9136</v>
      </c>
      <c r="V19" s="42">
        <v>87.989983627082736</v>
      </c>
      <c r="W19" s="125"/>
    </row>
    <row r="20" spans="1:23" x14ac:dyDescent="0.35">
      <c r="A20" s="16"/>
      <c r="B20" s="36" t="s">
        <v>410</v>
      </c>
      <c r="C20" s="88">
        <v>7116</v>
      </c>
      <c r="D20" s="89">
        <v>100</v>
      </c>
      <c r="E20" s="88">
        <v>7287</v>
      </c>
      <c r="F20" s="89">
        <v>100</v>
      </c>
      <c r="G20" s="88">
        <v>9155</v>
      </c>
      <c r="H20" s="89">
        <v>100</v>
      </c>
      <c r="I20" s="88">
        <v>9808</v>
      </c>
      <c r="J20" s="89">
        <v>100</v>
      </c>
      <c r="K20" s="88">
        <v>10721</v>
      </c>
      <c r="L20" s="89">
        <v>100</v>
      </c>
      <c r="M20" s="88">
        <v>11321</v>
      </c>
      <c r="N20" s="89">
        <v>100</v>
      </c>
      <c r="O20" s="88">
        <v>13251</v>
      </c>
      <c r="P20" s="89">
        <f>O20/$O$20*100</f>
        <v>100</v>
      </c>
      <c r="Q20" s="88">
        <v>12665</v>
      </c>
      <c r="R20" s="89">
        <v>100</v>
      </c>
      <c r="S20" s="88">
        <v>12170</v>
      </c>
      <c r="T20" s="89">
        <v>100</v>
      </c>
      <c r="U20" s="88">
        <v>10383</v>
      </c>
      <c r="V20" s="89">
        <v>100</v>
      </c>
      <c r="W20" s="125"/>
    </row>
    <row r="21" spans="1:23" x14ac:dyDescent="0.35">
      <c r="A21" s="16"/>
      <c r="B21" s="34"/>
      <c r="C21" s="75"/>
      <c r="D21" s="79"/>
      <c r="E21" s="75"/>
      <c r="F21" s="79"/>
      <c r="G21" s="75"/>
      <c r="H21" s="79"/>
      <c r="I21" s="75"/>
      <c r="J21" s="79"/>
      <c r="K21" s="75"/>
      <c r="L21" s="79"/>
      <c r="M21" s="75"/>
      <c r="N21" s="79"/>
      <c r="O21" s="99"/>
      <c r="P21" s="16"/>
      <c r="Q21" s="99"/>
      <c r="R21" s="16"/>
      <c r="S21" s="99"/>
      <c r="T21" s="16"/>
      <c r="U21" s="16"/>
      <c r="V21" s="16"/>
      <c r="W21" s="133"/>
    </row>
    <row r="22" spans="1:23" x14ac:dyDescent="0.35">
      <c r="A22" s="16"/>
      <c r="B22" s="34" t="s">
        <v>411</v>
      </c>
      <c r="C22" s="75"/>
      <c r="D22" s="79"/>
      <c r="E22" s="75"/>
      <c r="F22" s="79"/>
      <c r="G22" s="75"/>
      <c r="H22" s="79"/>
      <c r="I22" s="75"/>
      <c r="J22" s="79"/>
      <c r="K22" s="75"/>
      <c r="L22" s="79"/>
      <c r="M22" s="75"/>
      <c r="N22" s="79"/>
      <c r="O22" s="16"/>
      <c r="P22" s="16"/>
      <c r="Q22" s="16"/>
      <c r="R22" s="16"/>
      <c r="S22" s="16"/>
      <c r="T22" s="16"/>
      <c r="U22" s="16"/>
      <c r="V22" s="16"/>
    </row>
    <row r="23" spans="1:23" x14ac:dyDescent="0.35">
      <c r="A23" s="16"/>
      <c r="B23" s="34"/>
      <c r="C23" s="58"/>
      <c r="D23" s="42"/>
      <c r="E23" s="58"/>
      <c r="F23" s="42"/>
      <c r="G23" s="58"/>
      <c r="H23" s="42"/>
      <c r="I23" s="58"/>
      <c r="J23" s="42"/>
      <c r="K23" s="58"/>
      <c r="L23" s="42"/>
      <c r="M23" s="58"/>
      <c r="N23" s="42"/>
      <c r="O23" s="128"/>
      <c r="P23" s="128"/>
      <c r="Q23" s="128"/>
      <c r="R23" s="128"/>
      <c r="S23" s="128"/>
      <c r="T23" s="16"/>
      <c r="U23" s="16"/>
      <c r="V23" s="16"/>
    </row>
    <row r="24" spans="1:23" x14ac:dyDescent="0.35">
      <c r="A24" s="16"/>
      <c r="B24" s="34"/>
      <c r="C24" s="83"/>
      <c r="D24" s="83"/>
      <c r="E24" s="83"/>
      <c r="F24" s="83"/>
      <c r="G24" s="83"/>
      <c r="H24" s="83"/>
      <c r="I24" s="83"/>
      <c r="J24" s="83"/>
      <c r="K24" s="83"/>
      <c r="L24" s="83"/>
      <c r="M24" s="83"/>
      <c r="N24" s="83"/>
      <c r="O24" s="127"/>
      <c r="P24" s="127"/>
      <c r="Q24" s="127"/>
      <c r="R24" s="127"/>
      <c r="S24" s="127"/>
      <c r="T24" s="16"/>
      <c r="U24" s="16"/>
      <c r="V24" s="16"/>
    </row>
    <row r="25" spans="1:23" x14ac:dyDescent="0.35">
      <c r="A25" s="16"/>
      <c r="B25" s="34"/>
      <c r="C25" s="45"/>
      <c r="D25" s="76"/>
      <c r="E25" s="45"/>
      <c r="F25" s="76"/>
      <c r="G25" s="45"/>
      <c r="H25" s="76"/>
      <c r="I25" s="45"/>
      <c r="J25" s="76"/>
      <c r="K25" s="45"/>
      <c r="L25" s="76"/>
      <c r="M25" s="45"/>
      <c r="N25" s="76"/>
      <c r="O25" s="16"/>
      <c r="P25" s="16"/>
      <c r="Q25" s="16"/>
      <c r="R25" s="16"/>
      <c r="S25" s="16"/>
      <c r="T25" s="16"/>
      <c r="U25" s="16"/>
      <c r="V25" s="16"/>
    </row>
    <row r="26" spans="1:23" x14ac:dyDescent="0.35">
      <c r="A26" s="16"/>
      <c r="B26" s="34"/>
      <c r="C26" s="58"/>
      <c r="D26" s="42"/>
      <c r="E26" s="58"/>
      <c r="F26" s="42"/>
      <c r="G26" s="58"/>
      <c r="H26" s="42"/>
      <c r="I26" s="58"/>
      <c r="J26" s="42"/>
      <c r="K26" s="58"/>
      <c r="L26" s="42"/>
      <c r="M26" s="58"/>
      <c r="N26" s="42"/>
      <c r="O26" s="16"/>
      <c r="P26" s="16"/>
      <c r="Q26" s="16"/>
      <c r="R26" s="16"/>
      <c r="S26" s="16"/>
      <c r="T26" s="16"/>
      <c r="U26" s="16"/>
      <c r="V26" s="16"/>
    </row>
    <row r="27" spans="1:23" x14ac:dyDescent="0.35">
      <c r="A27" s="16"/>
      <c r="B27" s="37"/>
      <c r="C27" s="101"/>
      <c r="D27" s="42"/>
      <c r="E27" s="101"/>
      <c r="F27" s="42"/>
      <c r="G27" s="101"/>
      <c r="H27" s="42"/>
      <c r="I27" s="101"/>
      <c r="J27" s="42"/>
      <c r="K27" s="101"/>
      <c r="L27" s="42"/>
      <c r="M27" s="101"/>
      <c r="N27" s="42"/>
      <c r="O27" s="16"/>
      <c r="P27" s="16"/>
      <c r="Q27" s="16"/>
      <c r="R27" s="16"/>
      <c r="S27" s="16"/>
      <c r="T27" s="16"/>
      <c r="U27" s="16"/>
      <c r="V27" s="16"/>
    </row>
    <row r="28" spans="1:23" x14ac:dyDescent="0.35">
      <c r="A28" s="16"/>
      <c r="B28" s="34"/>
      <c r="C28" s="58"/>
      <c r="D28" s="42"/>
      <c r="E28" s="58"/>
      <c r="F28" s="42"/>
      <c r="G28" s="58"/>
      <c r="H28" s="42"/>
      <c r="I28" s="58"/>
      <c r="J28" s="42"/>
      <c r="K28" s="58"/>
      <c r="L28" s="42"/>
      <c r="M28" s="58"/>
      <c r="N28" s="42"/>
      <c r="O28" s="16"/>
      <c r="P28" s="16"/>
      <c r="Q28" s="16"/>
      <c r="R28" s="16"/>
      <c r="S28" s="16"/>
      <c r="T28" s="16"/>
      <c r="U28" s="16"/>
      <c r="V28" s="16"/>
    </row>
    <row r="29" spans="1:23" x14ac:dyDescent="0.35">
      <c r="A29" s="16"/>
      <c r="B29" s="34"/>
      <c r="C29" s="58"/>
      <c r="D29" s="42"/>
      <c r="E29" s="58"/>
      <c r="F29" s="42"/>
      <c r="G29" s="58"/>
      <c r="H29" s="42"/>
      <c r="I29" s="58"/>
      <c r="J29" s="42"/>
      <c r="K29" s="58"/>
      <c r="L29" s="42"/>
      <c r="M29" s="58"/>
      <c r="N29" s="42"/>
      <c r="O29" s="16"/>
      <c r="P29" s="16"/>
      <c r="Q29" s="16"/>
      <c r="R29" s="16"/>
      <c r="S29" s="16"/>
      <c r="T29" s="16"/>
      <c r="U29" s="16"/>
      <c r="V29" s="16"/>
    </row>
    <row r="30" spans="1:23" x14ac:dyDescent="0.35">
      <c r="A30" s="16"/>
      <c r="B30" s="34"/>
      <c r="C30" s="77"/>
      <c r="D30" s="76"/>
      <c r="E30" s="77"/>
      <c r="F30" s="76"/>
      <c r="G30" s="77"/>
      <c r="H30" s="76"/>
      <c r="I30" s="77"/>
      <c r="J30" s="76"/>
      <c r="K30" s="77"/>
      <c r="L30" s="76"/>
      <c r="M30" s="77"/>
      <c r="N30" s="76"/>
      <c r="O30" s="16"/>
      <c r="P30" s="16"/>
      <c r="Q30" s="16"/>
      <c r="R30" s="16"/>
      <c r="S30" s="16"/>
      <c r="T30" s="16"/>
      <c r="U30" s="16"/>
      <c r="V30" s="16"/>
    </row>
    <row r="31" spans="1:23" x14ac:dyDescent="0.35">
      <c r="A31" s="16"/>
      <c r="B31" s="34"/>
      <c r="C31" s="75"/>
      <c r="D31" s="75"/>
      <c r="E31" s="75"/>
      <c r="F31" s="75"/>
      <c r="G31" s="75"/>
      <c r="H31" s="75"/>
      <c r="I31" s="75"/>
      <c r="J31" s="75"/>
      <c r="K31" s="75"/>
      <c r="L31" s="75"/>
      <c r="M31" s="75"/>
      <c r="N31" s="75"/>
      <c r="O31" s="16"/>
      <c r="P31" s="16"/>
      <c r="Q31" s="16"/>
      <c r="R31" s="16"/>
      <c r="S31" s="16"/>
      <c r="T31" s="16"/>
      <c r="U31" s="16"/>
      <c r="V31" s="16"/>
    </row>
    <row r="32" spans="1:23" x14ac:dyDescent="0.35">
      <c r="A32" s="16"/>
      <c r="B32" s="34"/>
      <c r="C32" s="75"/>
      <c r="D32" s="79"/>
      <c r="E32" s="75"/>
      <c r="F32" s="79"/>
      <c r="G32" s="75"/>
      <c r="H32" s="79"/>
      <c r="I32" s="75"/>
      <c r="J32" s="79"/>
      <c r="K32" s="75"/>
      <c r="L32" s="79"/>
      <c r="M32" s="75"/>
      <c r="N32" s="79"/>
      <c r="O32" s="16"/>
      <c r="P32" s="16"/>
      <c r="Q32" s="16"/>
      <c r="R32" s="16"/>
      <c r="S32" s="16"/>
      <c r="T32" s="16"/>
      <c r="U32" s="16"/>
      <c r="V32" s="16"/>
    </row>
    <row r="33" spans="1:22" x14ac:dyDescent="0.35">
      <c r="A33" s="16"/>
      <c r="B33" s="34"/>
      <c r="C33" s="77"/>
      <c r="D33" s="76"/>
      <c r="E33" s="77"/>
      <c r="F33" s="76"/>
      <c r="G33" s="77"/>
      <c r="H33" s="76"/>
      <c r="I33" s="77"/>
      <c r="J33" s="76"/>
      <c r="K33" s="77"/>
      <c r="L33" s="76"/>
      <c r="M33" s="77"/>
      <c r="N33" s="76"/>
      <c r="O33" s="16"/>
      <c r="P33" s="16"/>
      <c r="Q33" s="16"/>
      <c r="R33" s="16"/>
      <c r="S33" s="16"/>
      <c r="T33" s="16"/>
      <c r="U33" s="16"/>
      <c r="V33" s="16"/>
    </row>
    <row r="34" spans="1:22" x14ac:dyDescent="0.35">
      <c r="A34" s="16"/>
      <c r="B34" s="34"/>
      <c r="C34" s="75"/>
      <c r="D34" s="79"/>
      <c r="E34" s="75"/>
      <c r="F34" s="79"/>
      <c r="G34" s="75"/>
      <c r="H34" s="79"/>
      <c r="I34" s="75"/>
      <c r="J34" s="79"/>
      <c r="K34" s="75"/>
      <c r="L34" s="79"/>
      <c r="M34" s="75"/>
      <c r="N34" s="79"/>
      <c r="O34" s="16"/>
      <c r="P34" s="16"/>
      <c r="Q34" s="16"/>
      <c r="R34" s="16"/>
      <c r="S34" s="16"/>
      <c r="T34" s="16"/>
      <c r="U34" s="16"/>
      <c r="V34" s="16"/>
    </row>
    <row r="35" spans="1:22" x14ac:dyDescent="0.35">
      <c r="A35" s="16"/>
      <c r="B35" s="34"/>
      <c r="C35" s="77"/>
      <c r="D35" s="76"/>
      <c r="E35" s="77"/>
      <c r="F35" s="76"/>
      <c r="G35" s="77"/>
      <c r="H35" s="76"/>
      <c r="I35" s="77"/>
      <c r="J35" s="76"/>
      <c r="K35" s="77"/>
      <c r="L35" s="76"/>
      <c r="M35" s="77"/>
      <c r="N35" s="76"/>
      <c r="O35" s="16"/>
      <c r="P35" s="16"/>
      <c r="Q35" s="16"/>
      <c r="R35" s="16"/>
      <c r="S35" s="16"/>
      <c r="T35" s="16"/>
      <c r="U35" s="16"/>
      <c r="V35" s="16"/>
    </row>
    <row r="36" spans="1:22" x14ac:dyDescent="0.35">
      <c r="A36" s="16"/>
      <c r="B36" s="34"/>
      <c r="C36" s="77"/>
      <c r="D36" s="76"/>
      <c r="E36" s="77"/>
      <c r="F36" s="76"/>
      <c r="G36" s="77"/>
      <c r="H36" s="76"/>
      <c r="I36" s="77"/>
      <c r="J36" s="76"/>
      <c r="K36" s="77"/>
      <c r="L36" s="76"/>
      <c r="M36" s="77"/>
      <c r="N36" s="76"/>
      <c r="O36" s="16"/>
      <c r="P36" s="16"/>
      <c r="Q36" s="16"/>
      <c r="R36" s="16"/>
      <c r="S36" s="16"/>
      <c r="T36" s="16"/>
      <c r="U36" s="16"/>
      <c r="V36" s="16"/>
    </row>
    <row r="37" spans="1:22" x14ac:dyDescent="0.35">
      <c r="A37" s="16"/>
      <c r="B37" s="34"/>
      <c r="C37" s="77"/>
      <c r="D37" s="76"/>
      <c r="E37" s="77"/>
      <c r="F37" s="76"/>
      <c r="G37" s="77"/>
      <c r="H37" s="76"/>
      <c r="I37" s="77"/>
      <c r="J37" s="76"/>
      <c r="K37" s="77"/>
      <c r="L37" s="76"/>
      <c r="M37" s="77"/>
      <c r="N37" s="76"/>
      <c r="O37" s="16"/>
      <c r="P37" s="16"/>
      <c r="Q37" s="16"/>
      <c r="R37" s="16"/>
      <c r="S37" s="16"/>
      <c r="T37" s="16"/>
      <c r="U37" s="16"/>
      <c r="V37" s="16"/>
    </row>
    <row r="38" spans="1:22" x14ac:dyDescent="0.35">
      <c r="A38" s="16"/>
      <c r="B38" s="37"/>
      <c r="C38" s="75"/>
      <c r="D38" s="76"/>
      <c r="E38" s="77"/>
      <c r="F38" s="76"/>
      <c r="G38" s="77"/>
      <c r="H38" s="76"/>
      <c r="I38" s="75"/>
      <c r="J38" s="76"/>
      <c r="K38" s="75"/>
      <c r="L38" s="76"/>
      <c r="M38" s="75"/>
      <c r="N38" s="76"/>
      <c r="O38" s="16"/>
      <c r="P38" s="16"/>
      <c r="Q38" s="16"/>
      <c r="R38" s="16"/>
      <c r="S38" s="16"/>
      <c r="T38" s="16"/>
      <c r="U38" s="16"/>
      <c r="V38" s="16"/>
    </row>
    <row r="39" spans="1:22" x14ac:dyDescent="0.35">
      <c r="A39" s="16"/>
      <c r="B39" s="16"/>
      <c r="C39" s="16"/>
      <c r="D39" s="16"/>
      <c r="E39" s="16"/>
      <c r="F39" s="16"/>
      <c r="G39" s="16"/>
      <c r="H39" s="16"/>
      <c r="I39" s="16"/>
      <c r="J39" s="16"/>
      <c r="K39" s="16"/>
      <c r="L39" s="16"/>
      <c r="M39" s="16"/>
      <c r="N39" s="16"/>
      <c r="O39" s="16"/>
      <c r="P39" s="16"/>
      <c r="Q39" s="16"/>
      <c r="R39" s="16"/>
      <c r="S39" s="16"/>
      <c r="T39" s="16"/>
      <c r="U39" s="16"/>
      <c r="V39" s="16"/>
    </row>
    <row r="40" spans="1:22" x14ac:dyDescent="0.35">
      <c r="A40" s="16"/>
      <c r="B40" s="16"/>
      <c r="C40" s="16"/>
      <c r="D40" s="16"/>
      <c r="E40" s="16"/>
      <c r="F40" s="16"/>
      <c r="G40" s="16"/>
      <c r="H40" s="16"/>
      <c r="I40" s="16"/>
      <c r="J40" s="16"/>
      <c r="K40" s="16"/>
      <c r="L40" s="16"/>
      <c r="M40" s="16"/>
      <c r="N40" s="16"/>
      <c r="O40" s="16"/>
      <c r="P40" s="16"/>
      <c r="Q40" s="16"/>
      <c r="R40" s="16"/>
      <c r="S40" s="16"/>
      <c r="T40" s="16"/>
      <c r="U40" s="16"/>
      <c r="V40" s="16"/>
    </row>
    <row r="41" spans="1:22" x14ac:dyDescent="0.35">
      <c r="A41" s="16"/>
      <c r="B41" s="16"/>
      <c r="C41" s="16"/>
      <c r="D41" s="16"/>
      <c r="E41" s="16"/>
      <c r="F41" s="16"/>
      <c r="G41" s="16"/>
      <c r="H41" s="16"/>
      <c r="I41" s="16"/>
      <c r="J41" s="16"/>
      <c r="K41" s="16"/>
      <c r="L41" s="16"/>
      <c r="M41" s="16"/>
      <c r="N41" s="16"/>
      <c r="O41" s="16"/>
      <c r="P41" s="16"/>
      <c r="Q41" s="16"/>
      <c r="R41" s="16"/>
      <c r="S41" s="16"/>
      <c r="T41" s="16"/>
      <c r="U41" s="16"/>
      <c r="V41" s="16"/>
    </row>
    <row r="42" spans="1:22" x14ac:dyDescent="0.35">
      <c r="A42" s="16"/>
      <c r="B42" s="16"/>
      <c r="C42" s="16"/>
      <c r="D42" s="16"/>
      <c r="E42" s="16"/>
      <c r="F42" s="16"/>
      <c r="G42" s="16"/>
      <c r="H42" s="16"/>
      <c r="I42" s="16"/>
      <c r="J42" s="16"/>
      <c r="K42" s="16"/>
      <c r="L42" s="16"/>
      <c r="M42" s="16"/>
      <c r="N42" s="16"/>
      <c r="O42" s="16"/>
      <c r="P42" s="16"/>
      <c r="Q42" s="16"/>
      <c r="R42" s="16"/>
      <c r="S42" s="16"/>
      <c r="T42" s="16"/>
      <c r="U42" s="16"/>
      <c r="V42" s="16"/>
    </row>
    <row r="43" spans="1:22" x14ac:dyDescent="0.35">
      <c r="A43" s="16"/>
      <c r="B43" s="16"/>
      <c r="C43" s="16"/>
      <c r="D43" s="16"/>
      <c r="E43" s="16"/>
      <c r="F43" s="16"/>
      <c r="G43" s="16"/>
      <c r="H43" s="16"/>
      <c r="I43" s="16"/>
      <c r="J43" s="16"/>
      <c r="K43" s="16"/>
      <c r="L43" s="16"/>
      <c r="M43" s="16"/>
      <c r="N43" s="16"/>
      <c r="O43" s="16"/>
      <c r="P43" s="16"/>
      <c r="Q43" s="16"/>
      <c r="R43" s="16"/>
      <c r="S43" s="16"/>
      <c r="T43" s="16"/>
      <c r="U43" s="16"/>
      <c r="V43" s="16"/>
    </row>
    <row r="44" spans="1:22" x14ac:dyDescent="0.35">
      <c r="A44" s="16"/>
      <c r="B44" s="16"/>
      <c r="C44" s="16"/>
      <c r="D44" s="16"/>
      <c r="E44" s="16"/>
      <c r="F44" s="16"/>
      <c r="G44" s="16"/>
      <c r="H44" s="16"/>
      <c r="I44" s="16"/>
      <c r="J44" s="16"/>
      <c r="K44" s="16"/>
      <c r="L44" s="16"/>
      <c r="M44" s="16"/>
      <c r="N44" s="16"/>
      <c r="O44" s="16"/>
      <c r="P44" s="16"/>
      <c r="Q44" s="16"/>
      <c r="R44" s="16"/>
      <c r="S44" s="16"/>
      <c r="T44" s="16"/>
      <c r="U44" s="16"/>
      <c r="V44" s="16"/>
    </row>
    <row r="45" spans="1:22" x14ac:dyDescent="0.35">
      <c r="A45" s="16"/>
      <c r="B45" s="16"/>
      <c r="C45" s="16"/>
      <c r="D45" s="16"/>
      <c r="E45" s="16"/>
      <c r="F45" s="16"/>
      <c r="G45" s="16"/>
      <c r="H45" s="16"/>
      <c r="I45" s="16"/>
      <c r="J45" s="16"/>
      <c r="K45" s="16"/>
      <c r="L45" s="16"/>
      <c r="M45" s="16"/>
      <c r="N45" s="16"/>
      <c r="O45" s="16"/>
      <c r="P45" s="16"/>
      <c r="Q45" s="16"/>
      <c r="R45" s="16"/>
      <c r="S45" s="16"/>
      <c r="T45" s="16"/>
      <c r="U45" s="16"/>
      <c r="V45" s="16"/>
    </row>
    <row r="46" spans="1:22" x14ac:dyDescent="0.35">
      <c r="A46" s="16"/>
      <c r="B46" s="16"/>
      <c r="C46" s="16"/>
      <c r="D46" s="16"/>
      <c r="E46" s="16"/>
      <c r="F46" s="16"/>
      <c r="G46" s="16"/>
      <c r="H46" s="16"/>
      <c r="I46" s="16"/>
      <c r="J46" s="16"/>
      <c r="K46" s="16"/>
      <c r="L46" s="16"/>
      <c r="M46" s="16"/>
      <c r="N46" s="16"/>
      <c r="O46" s="16"/>
      <c r="P46" s="16"/>
      <c r="Q46" s="16"/>
      <c r="R46" s="16"/>
      <c r="S46" s="16"/>
      <c r="T46" s="16"/>
      <c r="U46" s="16"/>
      <c r="V46" s="16"/>
    </row>
    <row r="47" spans="1:22" x14ac:dyDescent="0.35">
      <c r="A47" s="16"/>
      <c r="B47" s="16"/>
      <c r="C47" s="16"/>
      <c r="D47" s="16"/>
      <c r="E47" s="16"/>
      <c r="F47" s="16"/>
      <c r="G47" s="16"/>
      <c r="H47" s="16"/>
      <c r="I47" s="16"/>
      <c r="J47" s="16"/>
      <c r="K47" s="16"/>
      <c r="L47" s="16"/>
      <c r="M47" s="16"/>
      <c r="N47" s="16"/>
      <c r="O47" s="16"/>
      <c r="P47" s="16"/>
      <c r="Q47" s="16"/>
      <c r="R47" s="16"/>
      <c r="S47" s="16"/>
      <c r="T47" s="16"/>
      <c r="U47" s="16"/>
      <c r="V47" s="16"/>
    </row>
    <row r="48" spans="1:22" x14ac:dyDescent="0.35">
      <c r="A48" s="16"/>
      <c r="B48" s="16"/>
      <c r="C48" s="16"/>
      <c r="D48" s="16"/>
      <c r="E48" s="16"/>
      <c r="F48" s="16"/>
      <c r="G48" s="16"/>
      <c r="H48" s="16"/>
      <c r="I48" s="16"/>
      <c r="J48" s="16"/>
      <c r="K48" s="16"/>
      <c r="L48" s="16"/>
      <c r="M48" s="16"/>
      <c r="N48" s="16"/>
      <c r="O48" s="16"/>
      <c r="P48" s="16"/>
      <c r="Q48" s="16"/>
      <c r="R48" s="16"/>
      <c r="S48" s="16"/>
      <c r="T48" s="16"/>
      <c r="U48" s="16"/>
      <c r="V48" s="16"/>
    </row>
    <row r="49" spans="1:14" x14ac:dyDescent="0.35">
      <c r="A49" s="16"/>
      <c r="B49" s="16"/>
      <c r="C49" s="16"/>
      <c r="D49" s="16"/>
      <c r="E49" s="16"/>
      <c r="F49" s="16"/>
      <c r="G49" s="16"/>
      <c r="H49" s="16"/>
      <c r="I49" s="16"/>
      <c r="J49" s="16"/>
      <c r="K49" s="16"/>
      <c r="L49" s="16"/>
      <c r="M49" s="16"/>
      <c r="N49" s="16"/>
    </row>
  </sheetData>
  <mergeCells count="10">
    <mergeCell ref="U3:V3"/>
    <mergeCell ref="S3:T3"/>
    <mergeCell ref="Q3:R3"/>
    <mergeCell ref="C3:D3"/>
    <mergeCell ref="O3:P3"/>
    <mergeCell ref="E3:F3"/>
    <mergeCell ref="G3:H3"/>
    <mergeCell ref="I3:J3"/>
    <mergeCell ref="K3:L3"/>
    <mergeCell ref="M3:N3"/>
  </mergeCells>
  <conditionalFormatting sqref="Q19">
    <cfRule type="cellIs" dxfId="843" priority="184" operator="between">
      <formula>1</formula>
      <formula>3</formula>
    </cfRule>
  </conditionalFormatting>
  <conditionalFormatting sqref="C19">
    <cfRule type="cellIs" dxfId="842" priority="121" operator="between">
      <formula>1</formula>
      <formula>3</formula>
    </cfRule>
  </conditionalFormatting>
  <conditionalFormatting sqref="E19">
    <cfRule type="cellIs" dxfId="841" priority="112" operator="between">
      <formula>1</formula>
      <formula>3</formula>
    </cfRule>
  </conditionalFormatting>
  <conditionalFormatting sqref="G19">
    <cfRule type="cellIs" dxfId="840" priority="103" operator="between">
      <formula>1</formula>
      <formula>3</formula>
    </cfRule>
  </conditionalFormatting>
  <conditionalFormatting sqref="I19">
    <cfRule type="cellIs" dxfId="839" priority="94" operator="between">
      <formula>1</formula>
      <formula>3</formula>
    </cfRule>
  </conditionalFormatting>
  <conditionalFormatting sqref="K19">
    <cfRule type="cellIs" dxfId="838" priority="85" operator="between">
      <formula>1</formula>
      <formula>3</formula>
    </cfRule>
  </conditionalFormatting>
  <conditionalFormatting sqref="M19">
    <cfRule type="cellIs" dxfId="837" priority="76" operator="between">
      <formula>1</formula>
      <formula>3</formula>
    </cfRule>
  </conditionalFormatting>
  <conditionalFormatting sqref="O19">
    <cfRule type="cellIs" dxfId="836" priority="67" operator="between">
      <formula>1</formula>
      <formula>3</formula>
    </cfRule>
  </conditionalFormatting>
  <conditionalFormatting sqref="Q13">
    <cfRule type="cellIs" dxfId="835" priority="66" operator="between">
      <formula>1</formula>
      <formula>3</formula>
    </cfRule>
  </conditionalFormatting>
  <conditionalFormatting sqref="C13">
    <cfRule type="cellIs" dxfId="834" priority="59" operator="between">
      <formula>1</formula>
      <formula>3</formula>
    </cfRule>
  </conditionalFormatting>
  <conditionalFormatting sqref="E13">
    <cfRule type="cellIs" dxfId="833" priority="58" operator="between">
      <formula>1</formula>
      <formula>3</formula>
    </cfRule>
  </conditionalFormatting>
  <conditionalFormatting sqref="G13">
    <cfRule type="cellIs" dxfId="832" priority="57" operator="between">
      <formula>1</formula>
      <formula>3</formula>
    </cfRule>
  </conditionalFormatting>
  <conditionalFormatting sqref="I13">
    <cfRule type="cellIs" dxfId="831" priority="56" operator="between">
      <formula>1</formula>
      <formula>3</formula>
    </cfRule>
  </conditionalFormatting>
  <conditionalFormatting sqref="M13">
    <cfRule type="cellIs" dxfId="830" priority="54" operator="between">
      <formula>1</formula>
      <formula>3</formula>
    </cfRule>
  </conditionalFormatting>
  <conditionalFormatting sqref="O13">
    <cfRule type="cellIs" dxfId="829" priority="53" operator="between">
      <formula>1</formula>
      <formula>3</formula>
    </cfRule>
  </conditionalFormatting>
  <conditionalFormatting sqref="C12">
    <cfRule type="cellIs" dxfId="828" priority="45" operator="between">
      <formula>1</formula>
      <formula>3</formula>
    </cfRule>
  </conditionalFormatting>
  <conditionalFormatting sqref="E12">
    <cfRule type="cellIs" dxfId="827" priority="44" operator="between">
      <formula>1</formula>
      <formula>3</formula>
    </cfRule>
  </conditionalFormatting>
  <conditionalFormatting sqref="I12">
    <cfRule type="cellIs" dxfId="826" priority="42" operator="between">
      <formula>1</formula>
      <formula>3</formula>
    </cfRule>
  </conditionalFormatting>
  <conditionalFormatting sqref="K12">
    <cfRule type="cellIs" dxfId="825" priority="41" operator="between">
      <formula>1</formula>
      <formula>3</formula>
    </cfRule>
  </conditionalFormatting>
  <conditionalFormatting sqref="M12">
    <cfRule type="cellIs" dxfId="824" priority="40" operator="between">
      <formula>1</formula>
      <formula>3</formula>
    </cfRule>
  </conditionalFormatting>
  <conditionalFormatting sqref="O12">
    <cfRule type="cellIs" dxfId="823" priority="39" operator="between">
      <formula>1</formula>
      <formula>3</formula>
    </cfRule>
  </conditionalFormatting>
  <conditionalFormatting sqref="Q6:Q7">
    <cfRule type="cellIs" dxfId="822" priority="38" operator="between">
      <formula>1</formula>
      <formula>3</formula>
    </cfRule>
  </conditionalFormatting>
  <conditionalFormatting sqref="C6:C7">
    <cfRule type="cellIs" dxfId="821" priority="31" operator="between">
      <formula>1</formula>
      <formula>3</formula>
    </cfRule>
  </conditionalFormatting>
  <conditionalFormatting sqref="E6:E7">
    <cfRule type="cellIs" dxfId="820" priority="30" operator="between">
      <formula>1</formula>
      <formula>3</formula>
    </cfRule>
  </conditionalFormatting>
  <conditionalFormatting sqref="G6:G7">
    <cfRule type="cellIs" dxfId="819" priority="29" operator="between">
      <formula>1</formula>
      <formula>3</formula>
    </cfRule>
  </conditionalFormatting>
  <conditionalFormatting sqref="K6:K7">
    <cfRule type="cellIs" dxfId="818" priority="27" operator="between">
      <formula>1</formula>
      <formula>3</formula>
    </cfRule>
  </conditionalFormatting>
  <conditionalFormatting sqref="M6:M7">
    <cfRule type="cellIs" dxfId="817" priority="26" operator="between">
      <formula>1</formula>
      <formula>3</formula>
    </cfRule>
  </conditionalFormatting>
  <conditionalFormatting sqref="K13">
    <cfRule type="cellIs" dxfId="816" priority="55" operator="between">
      <formula>1</formula>
      <formula>3</formula>
    </cfRule>
  </conditionalFormatting>
  <conditionalFormatting sqref="Q12">
    <cfRule type="cellIs" dxfId="815" priority="52" operator="between">
      <formula>1</formula>
      <formula>3</formula>
    </cfRule>
  </conditionalFormatting>
  <conditionalFormatting sqref="G12">
    <cfRule type="cellIs" dxfId="814" priority="43" operator="between">
      <formula>1</formula>
      <formula>3</formula>
    </cfRule>
  </conditionalFormatting>
  <conditionalFormatting sqref="I6:I7">
    <cfRule type="cellIs" dxfId="813" priority="28" operator="between">
      <formula>1</formula>
      <formula>3</formula>
    </cfRule>
  </conditionalFormatting>
  <conditionalFormatting sqref="O6:O7">
    <cfRule type="cellIs" dxfId="812" priority="25" operator="between">
      <formula>1</formula>
      <formula>3</formula>
    </cfRule>
  </conditionalFormatting>
  <conditionalFormatting sqref="Q18">
    <cfRule type="cellIs" dxfId="811" priority="24" operator="between">
      <formula>1</formula>
      <formula>3</formula>
    </cfRule>
  </conditionalFormatting>
  <conditionalFormatting sqref="C18">
    <cfRule type="cellIs" dxfId="810" priority="17" operator="between">
      <formula>1</formula>
      <formula>3</formula>
    </cfRule>
  </conditionalFormatting>
  <conditionalFormatting sqref="E18">
    <cfRule type="cellIs" dxfId="809" priority="16" operator="between">
      <formula>1</formula>
      <formula>3</formula>
    </cfRule>
  </conditionalFormatting>
  <conditionalFormatting sqref="G18">
    <cfRule type="cellIs" dxfId="808" priority="15" operator="between">
      <formula>1</formula>
      <formula>3</formula>
    </cfRule>
  </conditionalFormatting>
  <conditionalFormatting sqref="I18">
    <cfRule type="cellIs" dxfId="807" priority="14" operator="between">
      <formula>1</formula>
      <formula>3</formula>
    </cfRule>
  </conditionalFormatting>
  <conditionalFormatting sqref="K18">
    <cfRule type="cellIs" dxfId="806" priority="13" operator="between">
      <formula>1</formula>
      <formula>3</formula>
    </cfRule>
  </conditionalFormatting>
  <conditionalFormatting sqref="M18">
    <cfRule type="cellIs" dxfId="805" priority="12" operator="between">
      <formula>1</formula>
      <formula>3</formula>
    </cfRule>
  </conditionalFormatting>
  <conditionalFormatting sqref="O18">
    <cfRule type="cellIs" dxfId="804" priority="11" operator="between">
      <formula>1</formula>
      <formula>3</formula>
    </cfRule>
  </conditionalFormatting>
  <conditionalFormatting sqref="S19">
    <cfRule type="cellIs" dxfId="803" priority="10" operator="between">
      <formula>1</formula>
      <formula>3</formula>
    </cfRule>
  </conditionalFormatting>
  <conditionalFormatting sqref="S13">
    <cfRule type="cellIs" dxfId="802" priority="9" operator="between">
      <formula>1</formula>
      <formula>3</formula>
    </cfRule>
  </conditionalFormatting>
  <conditionalFormatting sqref="S6:S7">
    <cfRule type="cellIs" dxfId="801" priority="7" operator="between">
      <formula>1</formula>
      <formula>3</formula>
    </cfRule>
  </conditionalFormatting>
  <conditionalFormatting sqref="S12">
    <cfRule type="cellIs" dxfId="800" priority="8" operator="between">
      <formula>1</formula>
      <formula>3</formula>
    </cfRule>
  </conditionalFormatting>
  <conditionalFormatting sqref="S18">
    <cfRule type="cellIs" dxfId="799" priority="6" operator="between">
      <formula>1</formula>
      <formula>3</formula>
    </cfRule>
  </conditionalFormatting>
  <conditionalFormatting sqref="U19">
    <cfRule type="cellIs" dxfId="798" priority="5" operator="between">
      <formula>1</formula>
      <formula>3</formula>
    </cfRule>
  </conditionalFormatting>
  <conditionalFormatting sqref="U13">
    <cfRule type="cellIs" dxfId="797" priority="4" operator="between">
      <formula>1</formula>
      <formula>3</formula>
    </cfRule>
  </conditionalFormatting>
  <conditionalFormatting sqref="U6:U7">
    <cfRule type="cellIs" dxfId="796" priority="2" operator="between">
      <formula>1</formula>
      <formula>3</formula>
    </cfRule>
  </conditionalFormatting>
  <conditionalFormatting sqref="U12">
    <cfRule type="cellIs" dxfId="795" priority="3" operator="between">
      <formula>1</formula>
      <formula>3</formula>
    </cfRule>
  </conditionalFormatting>
  <conditionalFormatting sqref="U18">
    <cfRule type="cellIs" dxfId="794" priority="1" operator="between">
      <formula>1</formula>
      <formula>3</formula>
    </cfRule>
  </conditionalFormatting>
  <pageMargins left="0.51181102362204722" right="0.70866141732283472" top="0.55118110236220474" bottom="0.74803149606299213" header="0.31496062992125984" footer="0.31496062992125984"/>
  <pageSetup paperSize="121" scale="85" orientation="landscape" r:id="rId1"/>
  <headerFooter>
    <oddHeader>&amp;C&amp;"Arial Black"&amp;11&amp;KFF0000OFFICIAL&amp;1#</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V50"/>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9.265625" customWidth="1"/>
    <col min="3" max="14" width="7.73046875" customWidth="1"/>
    <col min="15" max="16" width="7.73046875" style="16" customWidth="1"/>
  </cols>
  <sheetData>
    <row r="1" spans="1:22" ht="55.5" customHeight="1" x14ac:dyDescent="0.35">
      <c r="B1" s="25" t="s">
        <v>210</v>
      </c>
      <c r="C1" s="16"/>
      <c r="D1" s="16"/>
      <c r="E1" s="16"/>
      <c r="F1" s="16"/>
      <c r="G1" s="16"/>
      <c r="H1" s="16"/>
      <c r="I1" s="16"/>
      <c r="J1" s="16"/>
      <c r="K1" s="16"/>
      <c r="L1" s="16"/>
      <c r="M1" s="16"/>
      <c r="N1" s="16"/>
      <c r="Q1" s="16"/>
      <c r="R1" s="16"/>
      <c r="S1" s="16"/>
      <c r="T1" s="16"/>
      <c r="U1" s="16"/>
      <c r="V1" s="16"/>
    </row>
    <row r="2" spans="1:22" ht="15" x14ac:dyDescent="0.35">
      <c r="A2" s="16"/>
      <c r="B2" s="32" t="s">
        <v>412</v>
      </c>
      <c r="C2" s="16"/>
      <c r="D2" s="16"/>
      <c r="E2" s="16"/>
      <c r="F2" s="16"/>
      <c r="G2" s="16"/>
      <c r="H2" s="16"/>
      <c r="I2" s="16"/>
      <c r="J2" s="16"/>
      <c r="K2" s="16"/>
      <c r="L2" s="16"/>
      <c r="M2" s="16"/>
      <c r="N2" s="16"/>
      <c r="Q2" s="16"/>
      <c r="R2" s="16"/>
      <c r="S2" s="16"/>
      <c r="T2" s="16"/>
      <c r="U2" s="16"/>
      <c r="V2" s="16"/>
    </row>
    <row r="3" spans="1:22" ht="15" x14ac:dyDescent="0.35">
      <c r="A3" s="38"/>
      <c r="B3" s="48"/>
      <c r="C3" s="230" t="s">
        <v>382</v>
      </c>
      <c r="D3" s="230"/>
      <c r="E3" s="230" t="s">
        <v>383</v>
      </c>
      <c r="F3" s="230"/>
      <c r="G3" s="230" t="s">
        <v>384</v>
      </c>
      <c r="H3" s="230"/>
      <c r="I3" s="230" t="s">
        <v>385</v>
      </c>
      <c r="J3" s="230"/>
      <c r="K3" s="230" t="s">
        <v>386</v>
      </c>
      <c r="L3" s="230"/>
      <c r="M3" s="230" t="s">
        <v>387</v>
      </c>
      <c r="N3" s="230"/>
      <c r="O3" s="230" t="s">
        <v>388</v>
      </c>
      <c r="P3" s="230"/>
      <c r="Q3" s="230" t="s">
        <v>389</v>
      </c>
      <c r="R3" s="230"/>
      <c r="S3" s="230" t="s">
        <v>390</v>
      </c>
      <c r="T3" s="230"/>
      <c r="U3" s="230" t="s">
        <v>391</v>
      </c>
      <c r="V3" s="230"/>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5" x14ac:dyDescent="0.35">
      <c r="A5" s="15"/>
      <c r="B5" s="33" t="s">
        <v>278</v>
      </c>
      <c r="C5" s="45"/>
      <c r="D5" s="45"/>
      <c r="E5" s="45"/>
      <c r="F5" s="45"/>
      <c r="G5" s="45"/>
      <c r="H5" s="45"/>
      <c r="I5" s="45"/>
      <c r="J5" s="45"/>
      <c r="K5" s="45"/>
      <c r="L5" s="45"/>
      <c r="M5" s="45"/>
      <c r="N5" s="40"/>
      <c r="O5" s="45"/>
      <c r="P5" s="40"/>
      <c r="Q5" s="45"/>
      <c r="R5" s="40"/>
      <c r="S5" s="45"/>
      <c r="T5" s="40"/>
      <c r="U5" s="45"/>
      <c r="V5" s="40"/>
    </row>
    <row r="6" spans="1:22" ht="12.75" customHeight="1" x14ac:dyDescent="0.35">
      <c r="A6" s="15"/>
      <c r="B6" s="85" t="s">
        <v>409</v>
      </c>
      <c r="C6" s="58">
        <v>217</v>
      </c>
      <c r="D6" s="42">
        <v>41.098484848484851</v>
      </c>
      <c r="E6" s="58">
        <v>173</v>
      </c>
      <c r="F6" s="42">
        <v>33.988212180746565</v>
      </c>
      <c r="G6" s="58">
        <v>169</v>
      </c>
      <c r="H6" s="42">
        <v>23.570432357043238</v>
      </c>
      <c r="I6" s="58">
        <v>140</v>
      </c>
      <c r="J6" s="42">
        <v>16.786570743405278</v>
      </c>
      <c r="K6" s="58">
        <v>133</v>
      </c>
      <c r="L6" s="42">
        <v>13.796680497925312</v>
      </c>
      <c r="M6" s="58">
        <v>127</v>
      </c>
      <c r="N6" s="42">
        <v>12.246865959498553</v>
      </c>
      <c r="O6" s="58">
        <v>165</v>
      </c>
      <c r="P6" s="42">
        <f>O6/$O$8*100</f>
        <v>12.017479970866715</v>
      </c>
      <c r="Q6" s="58">
        <v>148</v>
      </c>
      <c r="R6" s="42">
        <v>10.842490842490843</v>
      </c>
      <c r="S6" s="58">
        <v>132</v>
      </c>
      <c r="T6" s="42">
        <v>10.092449922958398</v>
      </c>
      <c r="U6" s="58">
        <v>125</v>
      </c>
      <c r="V6" s="42">
        <v>10.888501742160278</v>
      </c>
    </row>
    <row r="7" spans="1:22" x14ac:dyDescent="0.35">
      <c r="A7" s="16"/>
      <c r="B7" s="37" t="s">
        <v>288</v>
      </c>
      <c r="C7" s="58">
        <v>311</v>
      </c>
      <c r="D7" s="42">
        <v>58.901515151515149</v>
      </c>
      <c r="E7" s="58">
        <v>336</v>
      </c>
      <c r="F7" s="42">
        <v>66.011787819253442</v>
      </c>
      <c r="G7" s="58">
        <v>548</v>
      </c>
      <c r="H7" s="42">
        <v>76.429567642956769</v>
      </c>
      <c r="I7" s="58">
        <v>694</v>
      </c>
      <c r="J7" s="42">
        <v>83.213429256594722</v>
      </c>
      <c r="K7" s="58">
        <v>831</v>
      </c>
      <c r="L7" s="42">
        <v>86.203319502074692</v>
      </c>
      <c r="M7" s="58">
        <v>909</v>
      </c>
      <c r="N7" s="42">
        <v>87.75313404050145</v>
      </c>
      <c r="O7" s="58">
        <v>1208</v>
      </c>
      <c r="P7" s="42">
        <f>O7/$O$8*100</f>
        <v>87.982520029133283</v>
      </c>
      <c r="Q7" s="58">
        <v>1217</v>
      </c>
      <c r="R7" s="42">
        <v>89.157509157509168</v>
      </c>
      <c r="S7" s="58">
        <v>1177</v>
      </c>
      <c r="T7" s="42">
        <v>89.907550077041591</v>
      </c>
      <c r="U7" s="58">
        <v>1025</v>
      </c>
      <c r="V7" s="42">
        <v>89.111498257839713</v>
      </c>
    </row>
    <row r="8" spans="1:22" x14ac:dyDescent="0.35">
      <c r="A8" s="16"/>
      <c r="B8" s="36" t="s">
        <v>269</v>
      </c>
      <c r="C8" s="88">
        <v>528</v>
      </c>
      <c r="D8" s="89">
        <v>100</v>
      </c>
      <c r="E8" s="88">
        <v>509</v>
      </c>
      <c r="F8" s="89">
        <v>100</v>
      </c>
      <c r="G8" s="88">
        <v>717</v>
      </c>
      <c r="H8" s="89">
        <v>100</v>
      </c>
      <c r="I8" s="88">
        <v>834</v>
      </c>
      <c r="J8" s="89">
        <v>100</v>
      </c>
      <c r="K8" s="88">
        <v>964</v>
      </c>
      <c r="L8" s="89">
        <v>100</v>
      </c>
      <c r="M8" s="88">
        <v>1036</v>
      </c>
      <c r="N8" s="89">
        <v>100</v>
      </c>
      <c r="O8" s="88">
        <v>1373</v>
      </c>
      <c r="P8" s="89">
        <f>O8/$O$8*100</f>
        <v>100</v>
      </c>
      <c r="Q8" s="88">
        <v>1365</v>
      </c>
      <c r="R8" s="89">
        <v>100.00000000000001</v>
      </c>
      <c r="S8" s="88">
        <v>1309</v>
      </c>
      <c r="T8" s="89">
        <v>99.999999999999986</v>
      </c>
      <c r="U8" s="88">
        <v>1150</v>
      </c>
      <c r="V8" s="89">
        <v>99.999999999999986</v>
      </c>
    </row>
    <row r="9" spans="1:22" x14ac:dyDescent="0.35">
      <c r="A9" s="16"/>
      <c r="B9" s="34"/>
      <c r="C9" s="110"/>
      <c r="D9" s="110"/>
      <c r="E9" s="110"/>
      <c r="F9" s="110"/>
      <c r="G9" s="110"/>
      <c r="H9" s="110"/>
      <c r="I9" s="110"/>
      <c r="J9" s="110"/>
      <c r="K9" s="110"/>
      <c r="L9" s="110"/>
      <c r="M9" s="110"/>
      <c r="N9" s="110"/>
      <c r="O9" s="110"/>
      <c r="P9" s="110"/>
      <c r="Q9" s="110"/>
      <c r="R9" s="110"/>
      <c r="S9" s="110"/>
      <c r="T9" s="110"/>
      <c r="U9" s="110"/>
      <c r="V9" s="110"/>
    </row>
    <row r="10" spans="1:22" x14ac:dyDescent="0.35">
      <c r="A10" s="16"/>
      <c r="B10" s="34"/>
      <c r="C10" s="77"/>
      <c r="D10" s="76"/>
      <c r="E10" s="77"/>
      <c r="F10" s="76"/>
      <c r="G10" s="77"/>
      <c r="H10" s="76"/>
      <c r="I10" s="77"/>
      <c r="J10" s="76"/>
      <c r="K10" s="77"/>
      <c r="L10" s="76"/>
      <c r="M10" s="77"/>
      <c r="N10" s="76"/>
      <c r="O10" s="77"/>
      <c r="P10" s="76"/>
      <c r="Q10" s="77"/>
      <c r="R10" s="76"/>
      <c r="S10" s="77"/>
      <c r="T10" s="76"/>
      <c r="U10" s="77"/>
      <c r="V10" s="76"/>
    </row>
    <row r="11" spans="1:22" x14ac:dyDescent="0.35">
      <c r="A11" s="16"/>
      <c r="B11" s="33" t="s">
        <v>285</v>
      </c>
      <c r="C11" s="75"/>
      <c r="D11" s="79"/>
      <c r="E11" s="75"/>
      <c r="F11" s="79"/>
      <c r="G11" s="75"/>
      <c r="H11" s="79"/>
      <c r="I11" s="75"/>
      <c r="J11" s="79"/>
      <c r="K11" s="75"/>
      <c r="L11" s="79"/>
      <c r="M11" s="75"/>
      <c r="N11" s="79"/>
      <c r="O11" s="75"/>
      <c r="P11" s="79"/>
      <c r="Q11" s="75"/>
      <c r="R11" s="79"/>
      <c r="S11" s="75"/>
      <c r="T11" s="79"/>
      <c r="U11" s="75"/>
      <c r="V11" s="79"/>
    </row>
    <row r="12" spans="1:22" ht="13.9" x14ac:dyDescent="0.35">
      <c r="A12" s="16"/>
      <c r="B12" s="85" t="s">
        <v>409</v>
      </c>
      <c r="C12" s="58">
        <v>13</v>
      </c>
      <c r="D12" s="42">
        <v>16.049382716049383</v>
      </c>
      <c r="E12" s="58">
        <v>18</v>
      </c>
      <c r="F12" s="42">
        <v>14.4</v>
      </c>
      <c r="G12" s="58">
        <v>17</v>
      </c>
      <c r="H12" s="42">
        <v>12.5</v>
      </c>
      <c r="I12" s="58">
        <v>17</v>
      </c>
      <c r="J12" s="42">
        <v>9.7142857142857135</v>
      </c>
      <c r="K12" s="58">
        <v>25</v>
      </c>
      <c r="L12" s="42">
        <v>11.483253588516746</v>
      </c>
      <c r="M12" s="58">
        <v>18</v>
      </c>
      <c r="N12" s="42">
        <v>6.5217391304347823</v>
      </c>
      <c r="O12" s="58">
        <v>43</v>
      </c>
      <c r="P12" s="42">
        <f>O12/$O$14*100</f>
        <v>13.230769230769232</v>
      </c>
      <c r="Q12" s="58">
        <v>31</v>
      </c>
      <c r="R12" s="42">
        <v>10.839160839160838</v>
      </c>
      <c r="S12" s="58">
        <v>24</v>
      </c>
      <c r="T12" s="42">
        <v>9.5617529880478092</v>
      </c>
      <c r="U12" s="58">
        <v>25</v>
      </c>
      <c r="V12" s="42">
        <v>13.157894736842104</v>
      </c>
    </row>
    <row r="13" spans="1:22" x14ac:dyDescent="0.35">
      <c r="A13" s="16"/>
      <c r="B13" s="37" t="s">
        <v>288</v>
      </c>
      <c r="C13" s="58">
        <v>68</v>
      </c>
      <c r="D13" s="42">
        <v>83.950617283950606</v>
      </c>
      <c r="E13" s="58">
        <v>107</v>
      </c>
      <c r="F13" s="42">
        <v>85.6</v>
      </c>
      <c r="G13" s="58">
        <v>119</v>
      </c>
      <c r="H13" s="42">
        <v>87.5</v>
      </c>
      <c r="I13" s="58">
        <v>158</v>
      </c>
      <c r="J13" s="42">
        <v>90.285714285714278</v>
      </c>
      <c r="K13" s="58">
        <v>185</v>
      </c>
      <c r="L13" s="42">
        <v>88.516746411483254</v>
      </c>
      <c r="M13" s="58">
        <v>258</v>
      </c>
      <c r="N13" s="42">
        <v>93.478260869565219</v>
      </c>
      <c r="O13" s="58">
        <v>282</v>
      </c>
      <c r="P13" s="42">
        <f>O13/$O$14*100</f>
        <v>86.769230769230759</v>
      </c>
      <c r="Q13" s="58">
        <v>255</v>
      </c>
      <c r="R13" s="42">
        <v>89.16083916083916</v>
      </c>
      <c r="S13" s="58">
        <v>227</v>
      </c>
      <c r="T13" s="42">
        <v>90.438247011952186</v>
      </c>
      <c r="U13" s="58">
        <v>165</v>
      </c>
      <c r="V13" s="42">
        <v>86.842105263157904</v>
      </c>
    </row>
    <row r="14" spans="1:22" x14ac:dyDescent="0.35">
      <c r="A14" s="16"/>
      <c r="B14" s="36" t="s">
        <v>269</v>
      </c>
      <c r="C14" s="88">
        <v>81</v>
      </c>
      <c r="D14" s="89">
        <v>100</v>
      </c>
      <c r="E14" s="88">
        <v>125</v>
      </c>
      <c r="F14" s="89">
        <v>100</v>
      </c>
      <c r="G14" s="88">
        <v>136</v>
      </c>
      <c r="H14" s="89">
        <v>100</v>
      </c>
      <c r="I14" s="88">
        <v>175</v>
      </c>
      <c r="J14" s="89">
        <v>100</v>
      </c>
      <c r="K14" s="88">
        <v>210</v>
      </c>
      <c r="L14" s="89">
        <v>100</v>
      </c>
      <c r="M14" s="88">
        <v>276</v>
      </c>
      <c r="N14" s="89">
        <v>100</v>
      </c>
      <c r="O14" s="88">
        <v>325</v>
      </c>
      <c r="P14" s="89">
        <f>O14/$O$14*100</f>
        <v>100</v>
      </c>
      <c r="Q14" s="88">
        <v>286</v>
      </c>
      <c r="R14" s="89">
        <v>100</v>
      </c>
      <c r="S14" s="88">
        <v>251</v>
      </c>
      <c r="T14" s="89">
        <v>100</v>
      </c>
      <c r="U14" s="88">
        <v>190</v>
      </c>
      <c r="V14" s="89">
        <v>100.00000000000001</v>
      </c>
    </row>
    <row r="15" spans="1:22" x14ac:dyDescent="0.35">
      <c r="A15" s="16"/>
      <c r="B15" s="86"/>
      <c r="C15" s="111"/>
      <c r="D15" s="111"/>
      <c r="E15" s="111"/>
      <c r="F15" s="111"/>
      <c r="G15" s="111"/>
      <c r="H15" s="111"/>
      <c r="I15" s="111"/>
      <c r="J15" s="111"/>
      <c r="K15" s="111"/>
      <c r="L15" s="111"/>
      <c r="M15" s="111"/>
      <c r="N15" s="111"/>
      <c r="O15" s="111"/>
      <c r="P15" s="111"/>
      <c r="Q15" s="111"/>
      <c r="R15" s="111"/>
      <c r="S15" s="111"/>
      <c r="T15" s="111"/>
      <c r="U15" s="111"/>
      <c r="V15" s="111"/>
    </row>
    <row r="16" spans="1:22" x14ac:dyDescent="0.35">
      <c r="A16" s="16"/>
      <c r="B16" s="87"/>
      <c r="C16" s="68"/>
      <c r="D16" s="69"/>
      <c r="E16" s="68"/>
      <c r="F16" s="69"/>
      <c r="G16" s="68"/>
      <c r="H16" s="69"/>
      <c r="I16" s="68"/>
      <c r="J16" s="69"/>
      <c r="K16" s="68"/>
      <c r="L16" s="69"/>
      <c r="M16" s="68"/>
      <c r="N16" s="69"/>
      <c r="O16" s="68"/>
      <c r="P16" s="69"/>
      <c r="Q16" s="68"/>
      <c r="R16" s="69"/>
      <c r="S16" s="68"/>
      <c r="T16" s="69"/>
      <c r="U16" s="68"/>
      <c r="V16" s="69"/>
    </row>
    <row r="17" spans="1:22" x14ac:dyDescent="0.35">
      <c r="A17" s="16"/>
      <c r="B17" s="33" t="s">
        <v>269</v>
      </c>
      <c r="C17" s="45"/>
      <c r="D17" s="45"/>
      <c r="E17" s="45"/>
      <c r="F17" s="45"/>
      <c r="G17" s="45"/>
      <c r="H17" s="45"/>
      <c r="I17" s="45"/>
      <c r="J17" s="45"/>
      <c r="K17" s="45"/>
      <c r="L17" s="45"/>
      <c r="M17" s="45"/>
      <c r="N17" s="45"/>
      <c r="O17" s="45"/>
      <c r="P17" s="45"/>
      <c r="Q17" s="45"/>
      <c r="R17" s="45"/>
      <c r="S17" s="45"/>
      <c r="T17" s="45"/>
      <c r="U17" s="45"/>
      <c r="V17" s="45"/>
    </row>
    <row r="18" spans="1:22" ht="13.9" x14ac:dyDescent="0.35">
      <c r="A18" s="16"/>
      <c r="B18" s="85" t="s">
        <v>409</v>
      </c>
      <c r="C18" s="58">
        <v>230</v>
      </c>
      <c r="D18" s="42">
        <v>37.766830870279144</v>
      </c>
      <c r="E18" s="58">
        <v>191</v>
      </c>
      <c r="F18" s="42">
        <v>30.126182965299687</v>
      </c>
      <c r="G18" s="58">
        <v>186</v>
      </c>
      <c r="H18" s="42">
        <v>21.805392731535754</v>
      </c>
      <c r="I18" s="58">
        <v>157</v>
      </c>
      <c r="J18" s="42">
        <v>15.559960356788899</v>
      </c>
      <c r="K18" s="58">
        <v>158</v>
      </c>
      <c r="L18" s="42">
        <v>13.384484228473998</v>
      </c>
      <c r="M18" s="58">
        <v>145</v>
      </c>
      <c r="N18" s="42">
        <v>11.043412033511043</v>
      </c>
      <c r="O18" s="58">
        <v>208</v>
      </c>
      <c r="P18" s="42">
        <f>O18/$O$20*100</f>
        <v>12.249705535924617</v>
      </c>
      <c r="Q18" s="58">
        <v>179</v>
      </c>
      <c r="R18" s="42">
        <v>10.841913991520292</v>
      </c>
      <c r="S18" s="58">
        <v>156</v>
      </c>
      <c r="T18" s="42">
        <v>10.006455777921239</v>
      </c>
      <c r="U18" s="58">
        <v>150</v>
      </c>
      <c r="V18" s="42">
        <v>11.210762331838566</v>
      </c>
    </row>
    <row r="19" spans="1:22" x14ac:dyDescent="0.35">
      <c r="A19" s="16"/>
      <c r="B19" s="37" t="s">
        <v>288</v>
      </c>
      <c r="C19" s="58">
        <v>379</v>
      </c>
      <c r="D19" s="42">
        <v>62.233169129720856</v>
      </c>
      <c r="E19" s="58">
        <v>443</v>
      </c>
      <c r="F19" s="42">
        <v>69.873817034700309</v>
      </c>
      <c r="G19" s="58">
        <v>667</v>
      </c>
      <c r="H19" s="42">
        <v>78.194607268464239</v>
      </c>
      <c r="I19" s="58">
        <v>852</v>
      </c>
      <c r="J19" s="42">
        <v>84.440039643211094</v>
      </c>
      <c r="K19" s="58">
        <v>1016</v>
      </c>
      <c r="L19" s="42">
        <v>86.615515771525992</v>
      </c>
      <c r="M19" s="58">
        <v>1167</v>
      </c>
      <c r="N19" s="42">
        <v>88.956587966488954</v>
      </c>
      <c r="O19" s="58">
        <v>1490</v>
      </c>
      <c r="P19" s="42">
        <f>O19/$O$20*100</f>
        <v>87.750294464075381</v>
      </c>
      <c r="Q19" s="58">
        <v>1472</v>
      </c>
      <c r="R19" s="42">
        <v>89.158086008479714</v>
      </c>
      <c r="S19" s="58">
        <v>1404</v>
      </c>
      <c r="T19" s="42">
        <v>89.993544222078754</v>
      </c>
      <c r="U19" s="58">
        <v>1190</v>
      </c>
      <c r="V19" s="42">
        <v>88.789237668161434</v>
      </c>
    </row>
    <row r="20" spans="1:22" x14ac:dyDescent="0.35">
      <c r="A20" s="16"/>
      <c r="B20" s="36" t="s">
        <v>413</v>
      </c>
      <c r="C20" s="88">
        <v>609</v>
      </c>
      <c r="D20" s="89">
        <v>100</v>
      </c>
      <c r="E20" s="88">
        <v>634</v>
      </c>
      <c r="F20" s="89">
        <v>100</v>
      </c>
      <c r="G20" s="88">
        <v>853</v>
      </c>
      <c r="H20" s="89">
        <v>100</v>
      </c>
      <c r="I20" s="88">
        <v>1009</v>
      </c>
      <c r="J20" s="89">
        <v>100</v>
      </c>
      <c r="K20" s="88">
        <v>1174</v>
      </c>
      <c r="L20" s="89">
        <v>100</v>
      </c>
      <c r="M20" s="88">
        <v>1312</v>
      </c>
      <c r="N20" s="89">
        <v>100</v>
      </c>
      <c r="O20" s="88">
        <v>1698</v>
      </c>
      <c r="P20" s="89">
        <f>O20/$O$20*100</f>
        <v>100</v>
      </c>
      <c r="Q20" s="88">
        <v>1651</v>
      </c>
      <c r="R20" s="89">
        <v>100</v>
      </c>
      <c r="S20" s="88">
        <v>1560</v>
      </c>
      <c r="T20" s="89">
        <v>100</v>
      </c>
      <c r="U20" s="88">
        <v>1340</v>
      </c>
      <c r="V20" s="89">
        <v>100</v>
      </c>
    </row>
    <row r="21" spans="1:22" x14ac:dyDescent="0.35">
      <c r="A21" s="16"/>
      <c r="B21" s="51" t="s">
        <v>414</v>
      </c>
      <c r="C21" s="58"/>
      <c r="D21" s="42"/>
      <c r="E21" s="58"/>
      <c r="F21" s="42"/>
      <c r="G21" s="58"/>
      <c r="H21" s="42"/>
      <c r="I21" s="58"/>
      <c r="J21" s="42"/>
      <c r="K21" s="58"/>
      <c r="L21" s="42"/>
      <c r="M21" s="58"/>
      <c r="N21" s="42"/>
      <c r="O21" s="58"/>
      <c r="P21" s="42"/>
      <c r="Q21" s="58"/>
      <c r="R21" s="42"/>
      <c r="S21" s="58"/>
      <c r="T21" s="42"/>
      <c r="U21" s="42"/>
      <c r="V21" s="42"/>
    </row>
    <row r="22" spans="1:22" x14ac:dyDescent="0.35">
      <c r="A22" s="16"/>
      <c r="B22" s="34"/>
      <c r="C22" s="58"/>
      <c r="D22" s="42"/>
      <c r="E22" s="58"/>
      <c r="F22" s="42"/>
      <c r="G22" s="58"/>
      <c r="H22" s="42"/>
      <c r="I22" s="58"/>
      <c r="J22" s="42"/>
      <c r="K22" s="58"/>
      <c r="L22" s="42"/>
      <c r="M22" s="58"/>
      <c r="N22" s="42"/>
      <c r="O22" s="58"/>
      <c r="P22" s="42"/>
      <c r="Q22" s="129"/>
      <c r="R22" s="42"/>
      <c r="S22" s="58"/>
      <c r="T22" s="42"/>
      <c r="U22" s="42"/>
      <c r="V22" s="42"/>
    </row>
    <row r="23" spans="1:22" x14ac:dyDescent="0.35">
      <c r="A23" s="16"/>
      <c r="B23" s="34" t="s">
        <v>411</v>
      </c>
      <c r="C23" s="16"/>
      <c r="D23" s="16"/>
      <c r="E23" s="16"/>
      <c r="F23" s="16"/>
      <c r="G23" s="16"/>
      <c r="H23" s="16"/>
      <c r="I23" s="16"/>
      <c r="J23" s="16"/>
      <c r="K23" s="16"/>
      <c r="L23" s="16"/>
      <c r="M23" s="16"/>
      <c r="N23" s="16"/>
      <c r="Q23" s="16"/>
      <c r="R23" s="16"/>
      <c r="S23" s="16"/>
      <c r="T23" s="16"/>
      <c r="U23" s="16"/>
      <c r="V23" s="16"/>
    </row>
    <row r="24" spans="1:22" x14ac:dyDescent="0.35">
      <c r="A24" s="16"/>
      <c r="B24" s="34"/>
      <c r="C24" s="16"/>
      <c r="D24" s="16"/>
      <c r="E24" s="16"/>
      <c r="F24" s="16"/>
      <c r="G24" s="16"/>
      <c r="H24" s="16"/>
      <c r="I24" s="16"/>
      <c r="J24" s="16"/>
      <c r="K24" s="16"/>
      <c r="L24" s="16"/>
      <c r="M24" s="16"/>
      <c r="N24" s="16"/>
      <c r="Q24" s="16"/>
      <c r="R24" s="16"/>
      <c r="S24" s="127"/>
      <c r="T24" s="16"/>
      <c r="U24" s="16"/>
      <c r="V24" s="16"/>
    </row>
    <row r="25" spans="1:22" x14ac:dyDescent="0.35">
      <c r="A25" s="16"/>
      <c r="B25" s="34"/>
      <c r="C25" s="16"/>
      <c r="D25" s="16"/>
      <c r="E25" s="16"/>
      <c r="F25" s="16"/>
      <c r="G25" s="16"/>
      <c r="H25" s="16"/>
      <c r="I25" s="16"/>
      <c r="J25" s="16"/>
      <c r="K25" s="16"/>
      <c r="L25" s="16"/>
      <c r="M25" s="16"/>
      <c r="N25" s="16"/>
      <c r="Q25" s="16"/>
      <c r="R25" s="16"/>
      <c r="S25" s="16"/>
      <c r="T25" s="16"/>
      <c r="U25" s="16"/>
      <c r="V25" s="16"/>
    </row>
    <row r="26" spans="1:22" x14ac:dyDescent="0.35">
      <c r="A26" s="16"/>
      <c r="B26" s="16"/>
      <c r="C26" s="16"/>
      <c r="D26" s="16"/>
      <c r="E26" s="16"/>
      <c r="F26" s="16"/>
      <c r="G26" s="16"/>
      <c r="H26" s="16"/>
      <c r="I26" s="16"/>
      <c r="J26" s="16"/>
      <c r="K26" s="16"/>
      <c r="L26" s="16"/>
      <c r="M26" s="16"/>
      <c r="N26" s="16"/>
      <c r="Q26" s="16"/>
      <c r="R26" s="16"/>
      <c r="S26" s="16"/>
      <c r="T26" s="16"/>
      <c r="U26" s="16"/>
      <c r="V26" s="16"/>
    </row>
    <row r="27" spans="1:22" x14ac:dyDescent="0.35">
      <c r="A27" s="16"/>
      <c r="B27" s="16"/>
      <c r="C27" s="16"/>
      <c r="D27" s="16"/>
      <c r="E27" s="16"/>
      <c r="F27" s="16"/>
      <c r="G27" s="16"/>
      <c r="H27" s="16"/>
      <c r="I27" s="16"/>
      <c r="J27" s="16"/>
      <c r="K27" s="16"/>
      <c r="L27" s="16"/>
      <c r="M27" s="16"/>
      <c r="N27" s="16"/>
      <c r="Q27" s="16"/>
      <c r="R27" s="16"/>
      <c r="S27" s="16"/>
      <c r="T27" s="16"/>
      <c r="U27" s="16"/>
      <c r="V27" s="16"/>
    </row>
    <row r="28" spans="1:22" x14ac:dyDescent="0.35">
      <c r="A28" s="16"/>
      <c r="B28" s="16"/>
      <c r="C28" s="16"/>
      <c r="D28" s="16"/>
      <c r="E28" s="16"/>
      <c r="F28" s="16"/>
      <c r="G28" s="16"/>
      <c r="H28" s="16"/>
      <c r="I28" s="16"/>
      <c r="J28" s="16"/>
      <c r="K28" s="16"/>
      <c r="L28" s="16"/>
      <c r="M28" s="16"/>
      <c r="N28" s="16"/>
      <c r="Q28" s="16"/>
      <c r="R28" s="16"/>
      <c r="S28" s="16"/>
      <c r="T28" s="16"/>
      <c r="U28" s="16"/>
      <c r="V28" s="16"/>
    </row>
    <row r="29" spans="1:22" x14ac:dyDescent="0.35">
      <c r="A29" s="16"/>
      <c r="B29" s="16"/>
      <c r="C29" s="16"/>
      <c r="D29" s="16"/>
      <c r="E29" s="16"/>
      <c r="F29" s="16"/>
      <c r="G29" s="16"/>
      <c r="H29" s="16"/>
      <c r="I29" s="16"/>
      <c r="J29" s="16"/>
      <c r="K29" s="16"/>
      <c r="L29" s="16"/>
      <c r="M29" s="16"/>
      <c r="N29" s="16"/>
      <c r="Q29" s="16"/>
      <c r="R29" s="16"/>
      <c r="S29" s="16"/>
      <c r="T29" s="16"/>
      <c r="U29" s="16"/>
      <c r="V29" s="16"/>
    </row>
    <row r="30" spans="1:22" x14ac:dyDescent="0.35">
      <c r="A30" s="16"/>
      <c r="B30" s="16"/>
      <c r="C30" s="16"/>
      <c r="D30" s="16"/>
      <c r="E30" s="16"/>
      <c r="F30" s="16"/>
      <c r="G30" s="16"/>
      <c r="H30" s="16"/>
      <c r="I30" s="16"/>
      <c r="J30" s="16"/>
      <c r="K30" s="16"/>
      <c r="L30" s="16"/>
      <c r="M30" s="16"/>
      <c r="N30" s="16"/>
      <c r="Q30" s="16"/>
      <c r="R30" s="16"/>
      <c r="S30" s="16"/>
      <c r="T30" s="16"/>
      <c r="U30" s="16"/>
      <c r="V30" s="16"/>
    </row>
    <row r="31" spans="1:22" x14ac:dyDescent="0.35">
      <c r="A31" s="16"/>
      <c r="B31" s="16"/>
      <c r="C31" s="16"/>
      <c r="D31" s="16"/>
      <c r="E31" s="16"/>
      <c r="F31" s="16"/>
      <c r="G31" s="16"/>
      <c r="H31" s="16"/>
      <c r="I31" s="16"/>
      <c r="J31" s="16"/>
      <c r="K31" s="16"/>
      <c r="L31" s="16"/>
      <c r="M31" s="16"/>
      <c r="N31" s="16"/>
      <c r="Q31" s="16"/>
      <c r="R31" s="16"/>
      <c r="S31" s="16"/>
      <c r="T31" s="16"/>
      <c r="U31" s="16"/>
      <c r="V31" s="16"/>
    </row>
    <row r="32" spans="1:22" x14ac:dyDescent="0.35">
      <c r="A32" s="16"/>
      <c r="B32" s="16"/>
      <c r="C32" s="16"/>
      <c r="D32" s="16"/>
      <c r="E32" s="16"/>
      <c r="F32" s="16"/>
      <c r="G32" s="16"/>
      <c r="H32" s="16"/>
      <c r="I32" s="16"/>
      <c r="J32" s="16"/>
      <c r="K32" s="16"/>
      <c r="L32" s="16"/>
      <c r="M32" s="16"/>
      <c r="N32" s="16"/>
      <c r="Q32" s="16"/>
      <c r="R32" s="16"/>
      <c r="S32" s="16"/>
      <c r="T32" s="16"/>
      <c r="U32" s="16"/>
      <c r="V32" s="16"/>
    </row>
    <row r="33" spans="1:22" x14ac:dyDescent="0.35">
      <c r="A33" s="16"/>
      <c r="B33" s="16"/>
      <c r="C33" s="16"/>
      <c r="D33" s="16"/>
      <c r="E33" s="16"/>
      <c r="F33" s="16"/>
      <c r="G33" s="16"/>
      <c r="H33" s="16"/>
      <c r="I33" s="16"/>
      <c r="J33" s="16"/>
      <c r="K33" s="16"/>
      <c r="L33" s="16"/>
      <c r="M33" s="16"/>
      <c r="N33" s="16"/>
      <c r="Q33" s="16"/>
      <c r="R33" s="16"/>
      <c r="S33" s="16"/>
      <c r="T33" s="16"/>
      <c r="U33" s="16"/>
      <c r="V33" s="16"/>
    </row>
    <row r="34" spans="1:22" x14ac:dyDescent="0.35">
      <c r="A34" s="16"/>
      <c r="B34" s="16"/>
      <c r="C34" s="16"/>
      <c r="D34" s="16"/>
      <c r="E34" s="16"/>
      <c r="F34" s="16"/>
      <c r="G34" s="16"/>
      <c r="H34" s="16"/>
      <c r="I34" s="16"/>
      <c r="J34" s="16"/>
      <c r="K34" s="16"/>
      <c r="L34" s="16"/>
      <c r="M34" s="16"/>
      <c r="N34" s="16"/>
      <c r="Q34" s="16"/>
      <c r="R34" s="16"/>
      <c r="S34" s="16"/>
      <c r="T34" s="16"/>
      <c r="U34" s="16"/>
      <c r="V34" s="16"/>
    </row>
    <row r="35" spans="1:22" x14ac:dyDescent="0.35">
      <c r="A35" s="16"/>
      <c r="B35" s="16"/>
      <c r="C35" s="16"/>
      <c r="D35" s="16"/>
      <c r="E35" s="16"/>
      <c r="F35" s="16"/>
      <c r="G35" s="16"/>
      <c r="H35" s="16"/>
      <c r="I35" s="16"/>
      <c r="J35" s="16"/>
      <c r="K35" s="16"/>
      <c r="L35" s="16"/>
      <c r="M35" s="16"/>
      <c r="N35" s="16"/>
      <c r="Q35" s="16"/>
      <c r="R35" s="16"/>
      <c r="S35" s="16"/>
      <c r="T35" s="16"/>
      <c r="U35" s="16"/>
      <c r="V35" s="16"/>
    </row>
    <row r="36" spans="1:22" x14ac:dyDescent="0.35">
      <c r="A36" s="16"/>
      <c r="B36" s="16"/>
      <c r="C36" s="16"/>
      <c r="D36" s="16"/>
      <c r="E36" s="16"/>
      <c r="F36" s="16"/>
      <c r="G36" s="16"/>
      <c r="H36" s="16"/>
      <c r="I36" s="16"/>
      <c r="J36" s="16"/>
      <c r="K36" s="16"/>
      <c r="L36" s="16"/>
      <c r="M36" s="16"/>
      <c r="N36" s="16"/>
      <c r="Q36" s="16"/>
      <c r="R36" s="16"/>
      <c r="S36" s="16"/>
      <c r="T36" s="16"/>
      <c r="U36" s="16"/>
      <c r="V36" s="16"/>
    </row>
    <row r="37" spans="1:22" x14ac:dyDescent="0.35">
      <c r="A37" s="16"/>
      <c r="B37" s="16"/>
      <c r="C37" s="16"/>
      <c r="D37" s="16"/>
      <c r="E37" s="16"/>
      <c r="F37" s="16"/>
      <c r="G37" s="16"/>
      <c r="H37" s="16"/>
      <c r="I37" s="16"/>
      <c r="J37" s="16"/>
      <c r="K37" s="16"/>
      <c r="L37" s="16"/>
      <c r="M37" s="16"/>
      <c r="N37" s="16"/>
      <c r="Q37" s="16"/>
      <c r="R37" s="16"/>
      <c r="S37" s="16"/>
      <c r="T37" s="16"/>
      <c r="U37" s="16"/>
      <c r="V37" s="16"/>
    </row>
    <row r="38" spans="1:22" x14ac:dyDescent="0.35">
      <c r="A38" s="16"/>
      <c r="B38" s="16"/>
      <c r="C38" s="16"/>
      <c r="D38" s="16"/>
      <c r="E38" s="16"/>
      <c r="F38" s="16"/>
      <c r="G38" s="16"/>
      <c r="H38" s="16"/>
      <c r="I38" s="16"/>
      <c r="J38" s="16"/>
      <c r="K38" s="16"/>
      <c r="L38" s="16"/>
      <c r="M38" s="16"/>
      <c r="N38" s="16"/>
      <c r="Q38" s="16"/>
      <c r="R38" s="16"/>
      <c r="S38" s="16"/>
      <c r="T38" s="16"/>
      <c r="U38" s="16"/>
      <c r="V38" s="16"/>
    </row>
    <row r="39" spans="1:22" x14ac:dyDescent="0.35">
      <c r="A39" s="16"/>
      <c r="B39" s="16"/>
      <c r="C39" s="16"/>
      <c r="D39" s="16"/>
      <c r="E39" s="16"/>
      <c r="F39" s="16"/>
      <c r="G39" s="16"/>
      <c r="H39" s="16"/>
      <c r="I39" s="16"/>
      <c r="J39" s="16"/>
      <c r="K39" s="16"/>
      <c r="L39" s="16"/>
      <c r="M39" s="16"/>
      <c r="N39" s="16"/>
      <c r="Q39" s="16"/>
      <c r="R39" s="16"/>
      <c r="S39" s="16"/>
      <c r="T39" s="16"/>
      <c r="U39" s="16"/>
      <c r="V39" s="16"/>
    </row>
    <row r="40" spans="1:22" x14ac:dyDescent="0.35">
      <c r="A40" s="16"/>
      <c r="B40" s="16"/>
      <c r="C40" s="16"/>
      <c r="D40" s="16"/>
      <c r="E40" s="16"/>
      <c r="F40" s="16"/>
      <c r="G40" s="16"/>
      <c r="H40" s="16"/>
      <c r="I40" s="16"/>
      <c r="J40" s="16"/>
      <c r="K40" s="16"/>
      <c r="L40" s="16"/>
      <c r="M40" s="16"/>
      <c r="N40" s="16"/>
      <c r="Q40" s="16"/>
      <c r="R40" s="16"/>
      <c r="S40" s="16"/>
      <c r="T40" s="16"/>
      <c r="U40" s="16"/>
      <c r="V40" s="16"/>
    </row>
    <row r="41" spans="1:22" x14ac:dyDescent="0.35">
      <c r="A41" s="16"/>
      <c r="B41" s="16"/>
      <c r="C41" s="16"/>
      <c r="D41" s="16"/>
      <c r="E41" s="16"/>
      <c r="F41" s="16"/>
      <c r="G41" s="16"/>
      <c r="H41" s="16"/>
      <c r="I41" s="16"/>
      <c r="J41" s="16"/>
      <c r="K41" s="16"/>
      <c r="L41" s="16"/>
      <c r="M41" s="16"/>
      <c r="N41" s="16"/>
      <c r="Q41" s="16"/>
      <c r="R41" s="16"/>
      <c r="S41" s="16"/>
      <c r="T41" s="16"/>
      <c r="U41" s="16"/>
      <c r="V41" s="16"/>
    </row>
    <row r="42" spans="1:22" x14ac:dyDescent="0.35">
      <c r="A42" s="16"/>
      <c r="B42" s="16"/>
      <c r="C42" s="16"/>
      <c r="D42" s="16"/>
      <c r="E42" s="16"/>
      <c r="F42" s="16"/>
      <c r="G42" s="16"/>
      <c r="H42" s="16"/>
      <c r="I42" s="16"/>
      <c r="J42" s="16"/>
      <c r="K42" s="16"/>
      <c r="L42" s="16"/>
      <c r="M42" s="16"/>
      <c r="N42" s="16"/>
      <c r="Q42" s="16"/>
      <c r="R42" s="16"/>
      <c r="S42" s="16"/>
      <c r="T42" s="16"/>
      <c r="U42" s="16"/>
      <c r="V42" s="16"/>
    </row>
    <row r="43" spans="1:22" x14ac:dyDescent="0.35">
      <c r="A43" s="16"/>
      <c r="B43" s="16"/>
      <c r="C43" s="16"/>
      <c r="D43" s="16"/>
      <c r="E43" s="16"/>
      <c r="F43" s="16"/>
      <c r="G43" s="16"/>
      <c r="H43" s="16"/>
      <c r="I43" s="16"/>
      <c r="J43" s="16"/>
      <c r="K43" s="16"/>
      <c r="L43" s="16"/>
      <c r="M43" s="16"/>
      <c r="N43" s="16"/>
      <c r="Q43" s="16"/>
      <c r="R43" s="16"/>
      <c r="S43" s="16"/>
      <c r="T43" s="16"/>
      <c r="U43" s="16"/>
      <c r="V43" s="16"/>
    </row>
    <row r="44" spans="1:22" x14ac:dyDescent="0.35">
      <c r="A44" s="16"/>
      <c r="B44" s="16"/>
      <c r="C44" s="16"/>
      <c r="D44" s="16"/>
      <c r="E44" s="16"/>
      <c r="F44" s="16"/>
      <c r="G44" s="16"/>
      <c r="H44" s="16"/>
      <c r="I44" s="16"/>
      <c r="J44" s="16"/>
      <c r="K44" s="16"/>
      <c r="L44" s="16"/>
      <c r="M44" s="16"/>
      <c r="N44" s="16"/>
      <c r="Q44" s="16"/>
      <c r="R44" s="16"/>
      <c r="S44" s="16"/>
      <c r="T44" s="16"/>
      <c r="U44" s="16"/>
      <c r="V44" s="16"/>
    </row>
    <row r="45" spans="1:22" x14ac:dyDescent="0.35">
      <c r="A45" s="16"/>
      <c r="B45" s="16"/>
      <c r="C45" s="16"/>
      <c r="D45" s="16"/>
      <c r="E45" s="16"/>
      <c r="F45" s="16"/>
      <c r="G45" s="16"/>
      <c r="H45" s="16"/>
      <c r="I45" s="16"/>
      <c r="J45" s="16"/>
      <c r="K45" s="16"/>
      <c r="L45" s="16"/>
      <c r="M45" s="16"/>
      <c r="N45" s="16"/>
      <c r="Q45" s="16"/>
      <c r="R45" s="16"/>
      <c r="S45" s="16"/>
      <c r="T45" s="16"/>
      <c r="U45" s="16"/>
      <c r="V45" s="16"/>
    </row>
    <row r="46" spans="1:22" x14ac:dyDescent="0.35">
      <c r="A46" s="16"/>
      <c r="B46" s="16"/>
      <c r="C46" s="16"/>
      <c r="D46" s="16"/>
      <c r="E46" s="16"/>
      <c r="F46" s="16"/>
      <c r="G46" s="16"/>
      <c r="H46" s="16"/>
      <c r="I46" s="16"/>
      <c r="J46" s="16"/>
      <c r="K46" s="16"/>
      <c r="L46" s="16"/>
      <c r="M46" s="16"/>
      <c r="N46" s="16"/>
      <c r="Q46" s="16"/>
      <c r="R46" s="16"/>
      <c r="S46" s="16"/>
      <c r="T46" s="16"/>
      <c r="U46" s="16"/>
      <c r="V46" s="16"/>
    </row>
    <row r="47" spans="1:22" x14ac:dyDescent="0.35">
      <c r="A47" s="16"/>
      <c r="B47" s="16"/>
      <c r="C47" s="16"/>
      <c r="D47" s="16"/>
      <c r="E47" s="16"/>
      <c r="F47" s="16"/>
      <c r="G47" s="16"/>
      <c r="H47" s="16"/>
      <c r="I47" s="16"/>
      <c r="J47" s="16"/>
      <c r="K47" s="16"/>
      <c r="L47" s="16"/>
      <c r="M47" s="16"/>
      <c r="N47" s="16"/>
      <c r="Q47" s="16"/>
      <c r="R47" s="16"/>
      <c r="S47" s="16"/>
      <c r="T47" s="16"/>
      <c r="U47" s="16"/>
      <c r="V47" s="16"/>
    </row>
    <row r="48" spans="1:22" x14ac:dyDescent="0.35">
      <c r="A48" s="16"/>
      <c r="B48" s="16"/>
      <c r="C48" s="16"/>
      <c r="D48" s="16"/>
      <c r="E48" s="16"/>
      <c r="F48" s="16"/>
      <c r="G48" s="16"/>
      <c r="H48" s="16"/>
      <c r="I48" s="16"/>
      <c r="J48" s="16"/>
      <c r="K48" s="16"/>
      <c r="L48" s="16"/>
      <c r="M48" s="16"/>
      <c r="N48" s="16"/>
      <c r="Q48" s="16"/>
      <c r="R48" s="16"/>
      <c r="S48" s="16"/>
      <c r="T48" s="16"/>
      <c r="U48" s="16"/>
      <c r="V48" s="16"/>
    </row>
    <row r="49" spans="1:22" x14ac:dyDescent="0.35">
      <c r="A49" s="16"/>
      <c r="B49" s="16"/>
      <c r="C49" s="16"/>
      <c r="D49" s="16"/>
      <c r="E49" s="16"/>
      <c r="F49" s="16"/>
      <c r="G49" s="16"/>
      <c r="H49" s="16"/>
      <c r="I49" s="16"/>
      <c r="J49" s="16"/>
      <c r="K49" s="16"/>
      <c r="L49" s="16"/>
      <c r="M49" s="16"/>
      <c r="N49" s="16"/>
      <c r="Q49" s="16"/>
      <c r="R49" s="16"/>
      <c r="S49" s="16"/>
      <c r="T49" s="16"/>
      <c r="U49" s="16"/>
      <c r="V49" s="16"/>
    </row>
    <row r="50" spans="1:22" x14ac:dyDescent="0.35">
      <c r="Q50" s="16"/>
      <c r="R50" s="16"/>
      <c r="S50" s="16"/>
      <c r="T50" s="16"/>
      <c r="U50" s="16"/>
      <c r="V50" s="16"/>
    </row>
  </sheetData>
  <mergeCells count="10">
    <mergeCell ref="U3:V3"/>
    <mergeCell ref="S3:T3"/>
    <mergeCell ref="Q3:R3"/>
    <mergeCell ref="C3:D3"/>
    <mergeCell ref="O3:P3"/>
    <mergeCell ref="E3:F3"/>
    <mergeCell ref="G3:H3"/>
    <mergeCell ref="I3:J3"/>
    <mergeCell ref="K3:L3"/>
    <mergeCell ref="M3:N3"/>
  </mergeCells>
  <conditionalFormatting sqref="Q13">
    <cfRule type="cellIs" dxfId="793" priority="178" operator="between">
      <formula>1</formula>
      <formula>3</formula>
    </cfRule>
  </conditionalFormatting>
  <conditionalFormatting sqref="Q7">
    <cfRule type="cellIs" dxfId="792" priority="175" operator="between">
      <formula>1</formula>
      <formula>3</formula>
    </cfRule>
  </conditionalFormatting>
  <conditionalFormatting sqref="Q19">
    <cfRule type="cellIs" dxfId="791" priority="172" operator="between">
      <formula>1</formula>
      <formula>3</formula>
    </cfRule>
  </conditionalFormatting>
  <conditionalFormatting sqref="O13">
    <cfRule type="cellIs" dxfId="790" priority="169" operator="between">
      <formula>1</formula>
      <formula>3</formula>
    </cfRule>
  </conditionalFormatting>
  <conditionalFormatting sqref="O7">
    <cfRule type="cellIs" dxfId="789" priority="166" operator="between">
      <formula>1</formula>
      <formula>3</formula>
    </cfRule>
  </conditionalFormatting>
  <conditionalFormatting sqref="O19">
    <cfRule type="cellIs" dxfId="788" priority="163" operator="between">
      <formula>1</formula>
      <formula>3</formula>
    </cfRule>
  </conditionalFormatting>
  <conditionalFormatting sqref="M13">
    <cfRule type="cellIs" dxfId="787" priority="160" operator="between">
      <formula>1</formula>
      <formula>3</formula>
    </cfRule>
  </conditionalFormatting>
  <conditionalFormatting sqref="M7">
    <cfRule type="cellIs" dxfId="786" priority="157" operator="between">
      <formula>1</formula>
      <formula>3</formula>
    </cfRule>
  </conditionalFormatting>
  <conditionalFormatting sqref="M19">
    <cfRule type="cellIs" dxfId="785" priority="154" operator="between">
      <formula>1</formula>
      <formula>3</formula>
    </cfRule>
  </conditionalFormatting>
  <conditionalFormatting sqref="K13">
    <cfRule type="cellIs" dxfId="784" priority="151" operator="between">
      <formula>1</formula>
      <formula>3</formula>
    </cfRule>
  </conditionalFormatting>
  <conditionalFormatting sqref="K7">
    <cfRule type="cellIs" dxfId="783" priority="148" operator="between">
      <formula>1</formula>
      <formula>3</formula>
    </cfRule>
  </conditionalFormatting>
  <conditionalFormatting sqref="K19">
    <cfRule type="cellIs" dxfId="782" priority="145" operator="between">
      <formula>1</formula>
      <formula>3</formula>
    </cfRule>
  </conditionalFormatting>
  <conditionalFormatting sqref="I13">
    <cfRule type="cellIs" dxfId="781" priority="142" operator="between">
      <formula>1</formula>
      <formula>3</formula>
    </cfRule>
  </conditionalFormatting>
  <conditionalFormatting sqref="I7">
    <cfRule type="cellIs" dxfId="780" priority="139" operator="between">
      <formula>1</formula>
      <formula>3</formula>
    </cfRule>
  </conditionalFormatting>
  <conditionalFormatting sqref="I19">
    <cfRule type="cellIs" dxfId="779" priority="136" operator="between">
      <formula>1</formula>
      <formula>3</formula>
    </cfRule>
  </conditionalFormatting>
  <conditionalFormatting sqref="G13">
    <cfRule type="cellIs" dxfId="778" priority="133" operator="between">
      <formula>1</formula>
      <formula>3</formula>
    </cfRule>
  </conditionalFormatting>
  <conditionalFormatting sqref="G7">
    <cfRule type="cellIs" dxfId="777" priority="130" operator="between">
      <formula>1</formula>
      <formula>3</formula>
    </cfRule>
  </conditionalFormatting>
  <conditionalFormatting sqref="G19">
    <cfRule type="cellIs" dxfId="776" priority="127" operator="between">
      <formula>1</formula>
      <formula>3</formula>
    </cfRule>
  </conditionalFormatting>
  <conditionalFormatting sqref="E13">
    <cfRule type="cellIs" dxfId="775" priority="124" operator="between">
      <formula>1</formula>
      <formula>3</formula>
    </cfRule>
  </conditionalFormatting>
  <conditionalFormatting sqref="E7">
    <cfRule type="cellIs" dxfId="774" priority="121" operator="between">
      <formula>1</formula>
      <formula>3</formula>
    </cfRule>
  </conditionalFormatting>
  <conditionalFormatting sqref="E19">
    <cfRule type="cellIs" dxfId="773" priority="118" operator="between">
      <formula>1</formula>
      <formula>3</formula>
    </cfRule>
  </conditionalFormatting>
  <conditionalFormatting sqref="C13">
    <cfRule type="cellIs" dxfId="772" priority="115" operator="between">
      <formula>1</formula>
      <formula>3</formula>
    </cfRule>
  </conditionalFormatting>
  <conditionalFormatting sqref="C7">
    <cfRule type="cellIs" dxfId="771" priority="112" operator="between">
      <formula>1</formula>
      <formula>3</formula>
    </cfRule>
  </conditionalFormatting>
  <conditionalFormatting sqref="C19">
    <cfRule type="cellIs" dxfId="770" priority="109" operator="between">
      <formula>1</formula>
      <formula>3</formula>
    </cfRule>
  </conditionalFormatting>
  <conditionalFormatting sqref="Q6">
    <cfRule type="cellIs" dxfId="769" priority="54" operator="between">
      <formula>1</formula>
      <formula>3</formula>
    </cfRule>
  </conditionalFormatting>
  <conditionalFormatting sqref="O6">
    <cfRule type="cellIs" dxfId="768" priority="53" operator="between">
      <formula>1</formula>
      <formula>3</formula>
    </cfRule>
  </conditionalFormatting>
  <conditionalFormatting sqref="M6">
    <cfRule type="cellIs" dxfId="767" priority="52" operator="between">
      <formula>1</formula>
      <formula>3</formula>
    </cfRule>
  </conditionalFormatting>
  <conditionalFormatting sqref="K6">
    <cfRule type="cellIs" dxfId="766" priority="51" operator="between">
      <formula>1</formula>
      <formula>3</formula>
    </cfRule>
  </conditionalFormatting>
  <conditionalFormatting sqref="I6">
    <cfRule type="cellIs" dxfId="765" priority="50" operator="between">
      <formula>1</formula>
      <formula>3</formula>
    </cfRule>
  </conditionalFormatting>
  <conditionalFormatting sqref="G6">
    <cfRule type="cellIs" dxfId="764" priority="49" operator="between">
      <formula>1</formula>
      <formula>3</formula>
    </cfRule>
  </conditionalFormatting>
  <conditionalFormatting sqref="E6">
    <cfRule type="cellIs" dxfId="763" priority="48" operator="between">
      <formula>1</formula>
      <formula>3</formula>
    </cfRule>
  </conditionalFormatting>
  <conditionalFormatting sqref="C6">
    <cfRule type="cellIs" dxfId="762" priority="47" operator="between">
      <formula>1</formula>
      <formula>3</formula>
    </cfRule>
  </conditionalFormatting>
  <conditionalFormatting sqref="Q12">
    <cfRule type="cellIs" dxfId="761" priority="40" operator="between">
      <formula>1</formula>
      <formula>3</formula>
    </cfRule>
  </conditionalFormatting>
  <conditionalFormatting sqref="O12">
    <cfRule type="cellIs" dxfId="760" priority="39" operator="between">
      <formula>1</formula>
      <formula>3</formula>
    </cfRule>
  </conditionalFormatting>
  <conditionalFormatting sqref="M12">
    <cfRule type="cellIs" dxfId="759" priority="38" operator="between">
      <formula>1</formula>
      <formula>3</formula>
    </cfRule>
  </conditionalFormatting>
  <conditionalFormatting sqref="K12">
    <cfRule type="cellIs" dxfId="758" priority="37" operator="between">
      <formula>1</formula>
      <formula>3</formula>
    </cfRule>
  </conditionalFormatting>
  <conditionalFormatting sqref="I12">
    <cfRule type="cellIs" dxfId="757" priority="36" operator="between">
      <formula>1</formula>
      <formula>3</formula>
    </cfRule>
  </conditionalFormatting>
  <conditionalFormatting sqref="G12">
    <cfRule type="cellIs" dxfId="756" priority="35" operator="between">
      <formula>1</formula>
      <formula>3</formula>
    </cfRule>
  </conditionalFormatting>
  <conditionalFormatting sqref="E12">
    <cfRule type="cellIs" dxfId="755" priority="34" operator="between">
      <formula>1</formula>
      <formula>3</formula>
    </cfRule>
  </conditionalFormatting>
  <conditionalFormatting sqref="C12">
    <cfRule type="cellIs" dxfId="754" priority="33" operator="between">
      <formula>1</formula>
      <formula>3</formula>
    </cfRule>
  </conditionalFormatting>
  <conditionalFormatting sqref="Q18">
    <cfRule type="cellIs" dxfId="753" priority="26" operator="between">
      <formula>1</formula>
      <formula>3</formula>
    </cfRule>
  </conditionalFormatting>
  <conditionalFormatting sqref="O18">
    <cfRule type="cellIs" dxfId="752" priority="25" operator="between">
      <formula>1</formula>
      <formula>3</formula>
    </cfRule>
  </conditionalFormatting>
  <conditionalFormatting sqref="M18">
    <cfRule type="cellIs" dxfId="751" priority="24" operator="between">
      <formula>1</formula>
      <formula>3</formula>
    </cfRule>
  </conditionalFormatting>
  <conditionalFormatting sqref="K18">
    <cfRule type="cellIs" dxfId="750" priority="23" operator="between">
      <formula>1</formula>
      <formula>3</formula>
    </cfRule>
  </conditionalFormatting>
  <conditionalFormatting sqref="I18">
    <cfRule type="cellIs" dxfId="749" priority="22" operator="between">
      <formula>1</formula>
      <formula>3</formula>
    </cfRule>
  </conditionalFormatting>
  <conditionalFormatting sqref="G18">
    <cfRule type="cellIs" dxfId="748" priority="21" operator="between">
      <formula>1</formula>
      <formula>3</formula>
    </cfRule>
  </conditionalFormatting>
  <conditionalFormatting sqref="E18">
    <cfRule type="cellIs" dxfId="747" priority="20" operator="between">
      <formula>1</formula>
      <formula>3</formula>
    </cfRule>
  </conditionalFormatting>
  <conditionalFormatting sqref="C18">
    <cfRule type="cellIs" dxfId="746" priority="19" operator="between">
      <formula>1</formula>
      <formula>3</formula>
    </cfRule>
  </conditionalFormatting>
  <conditionalFormatting sqref="S13">
    <cfRule type="cellIs" dxfId="745" priority="12" operator="between">
      <formula>1</formula>
      <formula>3</formula>
    </cfRule>
  </conditionalFormatting>
  <conditionalFormatting sqref="S7">
    <cfRule type="cellIs" dxfId="744" priority="11" operator="between">
      <formula>1</formula>
      <formula>3</formula>
    </cfRule>
  </conditionalFormatting>
  <conditionalFormatting sqref="S19">
    <cfRule type="cellIs" dxfId="743" priority="10" operator="between">
      <formula>1</formula>
      <formula>3</formula>
    </cfRule>
  </conditionalFormatting>
  <conditionalFormatting sqref="S6">
    <cfRule type="cellIs" dxfId="742" priority="9" operator="between">
      <formula>1</formula>
      <formula>3</formula>
    </cfRule>
  </conditionalFormatting>
  <conditionalFormatting sqref="S12">
    <cfRule type="cellIs" dxfId="741" priority="8" operator="between">
      <formula>1</formula>
      <formula>3</formula>
    </cfRule>
  </conditionalFormatting>
  <conditionalFormatting sqref="S18">
    <cfRule type="cellIs" dxfId="740" priority="7" operator="between">
      <formula>1</formula>
      <formula>3</formula>
    </cfRule>
  </conditionalFormatting>
  <conditionalFormatting sqref="U13">
    <cfRule type="cellIs" dxfId="739" priority="6" operator="between">
      <formula>1</formula>
      <formula>3</formula>
    </cfRule>
  </conditionalFormatting>
  <conditionalFormatting sqref="U7">
    <cfRule type="cellIs" dxfId="738" priority="5" operator="between">
      <formula>1</formula>
      <formula>3</formula>
    </cfRule>
  </conditionalFormatting>
  <conditionalFormatting sqref="U19">
    <cfRule type="cellIs" dxfId="737" priority="4" operator="between">
      <formula>1</formula>
      <formula>3</formula>
    </cfRule>
  </conditionalFormatting>
  <conditionalFormatting sqref="U6">
    <cfRule type="cellIs" dxfId="736" priority="3" operator="between">
      <formula>1</formula>
      <formula>3</formula>
    </cfRule>
  </conditionalFormatting>
  <conditionalFormatting sqref="U12">
    <cfRule type="cellIs" dxfId="735" priority="2" operator="between">
      <formula>1</formula>
      <formula>3</formula>
    </cfRule>
  </conditionalFormatting>
  <conditionalFormatting sqref="U18">
    <cfRule type="cellIs" dxfId="734" priority="1" operator="between">
      <formula>1</formula>
      <formula>3</formula>
    </cfRule>
  </conditionalFormatting>
  <pageMargins left="0.51181102362204722" right="0.70866141732283472" top="0.55118110236220474" bottom="0.74803149606299213" header="0.31496062992125984" footer="0.31496062992125984"/>
  <pageSetup paperSize="121" scale="84" orientation="landscape" r:id="rId1"/>
  <headerFooter>
    <oddHeader>&amp;C&amp;"Arial Black"&amp;11&amp;KFF0000OFFICIAL&amp;1#</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V60"/>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7.265625" customWidth="1"/>
    <col min="3" max="14" width="7.73046875" customWidth="1"/>
    <col min="15" max="16" width="7.73046875" style="16" customWidth="1"/>
  </cols>
  <sheetData>
    <row r="1" spans="1:22" ht="55.5" customHeight="1" x14ac:dyDescent="0.35">
      <c r="B1" s="25" t="s">
        <v>210</v>
      </c>
      <c r="C1" s="16"/>
      <c r="D1" s="16"/>
      <c r="E1" s="16"/>
      <c r="F1" s="16"/>
      <c r="G1" s="16"/>
      <c r="H1" s="16"/>
      <c r="I1" s="16"/>
      <c r="J1" s="16"/>
      <c r="K1" s="16"/>
      <c r="L1" s="16"/>
      <c r="M1" s="16"/>
      <c r="N1" s="16"/>
      <c r="Q1" s="16"/>
      <c r="R1" s="16"/>
      <c r="S1" s="16"/>
      <c r="T1" s="16"/>
      <c r="U1" s="16"/>
      <c r="V1" s="16"/>
    </row>
    <row r="2" spans="1:22" ht="15" x14ac:dyDescent="0.35">
      <c r="A2" s="16"/>
      <c r="B2" s="32" t="s">
        <v>415</v>
      </c>
      <c r="C2" s="16"/>
      <c r="D2" s="16"/>
      <c r="E2" s="16"/>
      <c r="F2" s="16"/>
      <c r="G2" s="16"/>
      <c r="H2" s="16"/>
      <c r="I2" s="16"/>
      <c r="J2" s="16"/>
      <c r="K2" s="16"/>
      <c r="L2" s="16"/>
      <c r="M2" s="16"/>
      <c r="N2" s="16"/>
      <c r="Q2" s="16"/>
      <c r="R2" s="16"/>
      <c r="S2" s="16"/>
      <c r="T2" s="16"/>
      <c r="U2" s="16"/>
      <c r="V2" s="16"/>
    </row>
    <row r="3" spans="1:22" ht="15" x14ac:dyDescent="0.35">
      <c r="A3" s="38"/>
      <c r="B3" s="48"/>
      <c r="C3" s="230" t="s">
        <v>382</v>
      </c>
      <c r="D3" s="230"/>
      <c r="E3" s="230" t="s">
        <v>383</v>
      </c>
      <c r="F3" s="230"/>
      <c r="G3" s="230" t="s">
        <v>384</v>
      </c>
      <c r="H3" s="230"/>
      <c r="I3" s="230" t="s">
        <v>385</v>
      </c>
      <c r="J3" s="230"/>
      <c r="K3" s="230" t="s">
        <v>386</v>
      </c>
      <c r="L3" s="230"/>
      <c r="M3" s="230" t="s">
        <v>387</v>
      </c>
      <c r="N3" s="230"/>
      <c r="O3" s="230" t="s">
        <v>388</v>
      </c>
      <c r="P3" s="230"/>
      <c r="Q3" s="230" t="s">
        <v>389</v>
      </c>
      <c r="R3" s="230"/>
      <c r="S3" s="230" t="s">
        <v>390</v>
      </c>
      <c r="T3" s="230"/>
      <c r="U3" s="230" t="s">
        <v>391</v>
      </c>
      <c r="V3" s="230"/>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2.75" customHeight="1" x14ac:dyDescent="0.35">
      <c r="A5" s="15"/>
      <c r="B5" s="36" t="s">
        <v>305</v>
      </c>
      <c r="C5" s="45"/>
      <c r="D5" s="42"/>
      <c r="E5" s="45"/>
      <c r="F5" s="42"/>
      <c r="G5" s="45"/>
      <c r="H5" s="42"/>
      <c r="I5" s="45"/>
      <c r="J5" s="42"/>
      <c r="K5" s="45"/>
      <c r="L5" s="42"/>
      <c r="M5" s="45"/>
      <c r="N5" s="42"/>
      <c r="O5" s="45"/>
      <c r="P5" s="42"/>
      <c r="Q5" s="45"/>
      <c r="R5" s="42"/>
      <c r="S5" s="45"/>
      <c r="T5" s="42"/>
      <c r="U5" s="45"/>
      <c r="V5" s="42"/>
    </row>
    <row r="6" spans="1:22" ht="12.75" customHeight="1" x14ac:dyDescent="0.35">
      <c r="A6" s="15"/>
      <c r="B6" s="34" t="s">
        <v>416</v>
      </c>
      <c r="C6" s="58">
        <v>5588</v>
      </c>
      <c r="D6" s="42">
        <v>78.527262507026421</v>
      </c>
      <c r="E6" s="58">
        <v>5671</v>
      </c>
      <c r="F6" s="42">
        <v>77.823521339371482</v>
      </c>
      <c r="G6" s="58">
        <v>7240</v>
      </c>
      <c r="H6" s="42">
        <v>79.082468596395415</v>
      </c>
      <c r="I6" s="58">
        <v>7814</v>
      </c>
      <c r="J6" s="42">
        <v>79.66965742251223</v>
      </c>
      <c r="K6" s="58">
        <v>8505</v>
      </c>
      <c r="L6" s="42">
        <v>79.330286353884887</v>
      </c>
      <c r="M6" s="58">
        <v>9130</v>
      </c>
      <c r="N6" s="42">
        <f>M6/$M$49*100</f>
        <v>80.646585990636865</v>
      </c>
      <c r="O6" s="58">
        <v>10799</v>
      </c>
      <c r="P6" s="42">
        <v>81.495736170855025</v>
      </c>
      <c r="Q6" s="58">
        <v>10218</v>
      </c>
      <c r="R6" s="42">
        <v>80.679036715357284</v>
      </c>
      <c r="S6" s="58">
        <v>9646</v>
      </c>
      <c r="T6" s="42">
        <v>79.252259654889073</v>
      </c>
      <c r="U6" s="58">
        <v>7990</v>
      </c>
      <c r="V6" s="42">
        <v>76.952711162477129</v>
      </c>
    </row>
    <row r="7" spans="1:22" ht="12.75" customHeight="1" x14ac:dyDescent="0.35">
      <c r="A7" s="15"/>
      <c r="B7" s="34" t="s">
        <v>307</v>
      </c>
      <c r="C7" s="58">
        <v>159</v>
      </c>
      <c r="D7" s="42">
        <v>2.2344013490725128</v>
      </c>
      <c r="E7" s="58">
        <v>159</v>
      </c>
      <c r="F7" s="42">
        <v>2.181967888019761</v>
      </c>
      <c r="G7" s="58">
        <v>223</v>
      </c>
      <c r="H7" s="42">
        <v>2.4358274167121792</v>
      </c>
      <c r="I7" s="58">
        <v>232</v>
      </c>
      <c r="J7" s="42">
        <v>2.3654159869494289</v>
      </c>
      <c r="K7" s="58">
        <v>280</v>
      </c>
      <c r="L7" s="42">
        <v>2.6116966700867454</v>
      </c>
      <c r="M7" s="58">
        <v>265</v>
      </c>
      <c r="N7" s="42">
        <f>M7/$M$49*100</f>
        <v>2.3407826163766452</v>
      </c>
      <c r="O7" s="58">
        <v>337</v>
      </c>
      <c r="P7" s="42">
        <v>2.5432042864689457</v>
      </c>
      <c r="Q7" s="58">
        <v>351</v>
      </c>
      <c r="R7" s="42">
        <v>2.7714172917489144</v>
      </c>
      <c r="S7" s="58">
        <v>319</v>
      </c>
      <c r="T7" s="42">
        <v>2.6211996713229251</v>
      </c>
      <c r="U7" s="58">
        <v>247</v>
      </c>
      <c r="V7" s="42">
        <v>2.3788885678512952</v>
      </c>
    </row>
    <row r="8" spans="1:22" x14ac:dyDescent="0.35">
      <c r="A8" s="6"/>
      <c r="B8" s="34" t="s">
        <v>308</v>
      </c>
      <c r="C8" s="58">
        <v>64</v>
      </c>
      <c r="D8" s="63">
        <v>0.89938167509836986</v>
      </c>
      <c r="E8" s="58">
        <v>67</v>
      </c>
      <c r="F8" s="63">
        <v>0.91944558803348431</v>
      </c>
      <c r="G8" s="58">
        <v>64</v>
      </c>
      <c r="H8" s="63">
        <v>0.69907154560349538</v>
      </c>
      <c r="I8" s="58">
        <v>71</v>
      </c>
      <c r="J8" s="63">
        <v>0.72389885807504084</v>
      </c>
      <c r="K8" s="58">
        <v>88</v>
      </c>
      <c r="L8" s="63">
        <v>0.82081895345583433</v>
      </c>
      <c r="M8" s="58">
        <v>103</v>
      </c>
      <c r="N8" s="42">
        <f>M8/$M$49*100</f>
        <v>0.9098136207048847</v>
      </c>
      <c r="O8" s="58">
        <v>99</v>
      </c>
      <c r="P8" s="42">
        <v>0.74711342540185643</v>
      </c>
      <c r="Q8" s="58">
        <v>81</v>
      </c>
      <c r="R8" s="42">
        <v>0.63955783655744181</v>
      </c>
      <c r="S8" s="58">
        <v>73</v>
      </c>
      <c r="T8" s="42">
        <v>0.61626951520131468</v>
      </c>
      <c r="U8" s="58">
        <v>63</v>
      </c>
      <c r="V8" s="42">
        <v>0.60676105171915629</v>
      </c>
    </row>
    <row r="9" spans="1:22" x14ac:dyDescent="0.35">
      <c r="A9" s="6"/>
      <c r="B9" s="34"/>
      <c r="C9" s="40">
        <v>5811</v>
      </c>
      <c r="D9" s="64">
        <v>81.661045531197303</v>
      </c>
      <c r="E9" s="40">
        <v>5897</v>
      </c>
      <c r="F9" s="64">
        <v>80.924934815424734</v>
      </c>
      <c r="G9" s="40">
        <v>7527</v>
      </c>
      <c r="H9" s="64">
        <v>82.217367558711089</v>
      </c>
      <c r="I9" s="40">
        <v>8117</v>
      </c>
      <c r="J9" s="64">
        <v>82.758972267536706</v>
      </c>
      <c r="K9" s="40">
        <v>8873</v>
      </c>
      <c r="L9" s="64">
        <v>82.762801977427486</v>
      </c>
      <c r="M9" s="40">
        <v>9498</v>
      </c>
      <c r="N9" s="64">
        <f>M9/$M$49*100</f>
        <v>83.897182227718403</v>
      </c>
      <c r="O9" s="40">
        <v>11235</v>
      </c>
      <c r="P9" s="64">
        <v>84.786053882725838</v>
      </c>
      <c r="Q9" s="40">
        <v>10650</v>
      </c>
      <c r="R9" s="64">
        <v>84.090011843663646</v>
      </c>
      <c r="S9" s="40">
        <v>10038</v>
      </c>
      <c r="T9" s="64">
        <v>82.48972884141331</v>
      </c>
      <c r="U9" s="40">
        <v>8300</v>
      </c>
      <c r="V9" s="64">
        <v>79.938360782047582</v>
      </c>
    </row>
    <row r="10" spans="1:22" x14ac:dyDescent="0.35">
      <c r="A10" s="16"/>
      <c r="B10" s="34"/>
      <c r="C10" s="45"/>
      <c r="D10" s="42"/>
      <c r="E10" s="45"/>
      <c r="F10" s="42"/>
      <c r="G10" s="45"/>
      <c r="H10" s="42"/>
      <c r="I10" s="45"/>
      <c r="J10" s="42"/>
      <c r="K10" s="45"/>
      <c r="L10" s="42"/>
      <c r="M10" s="45"/>
      <c r="N10" s="42"/>
      <c r="O10" s="45"/>
      <c r="P10" s="42"/>
      <c r="Q10" s="45"/>
      <c r="R10" s="42"/>
      <c r="S10" s="45"/>
      <c r="T10" s="42"/>
      <c r="U10" s="45"/>
      <c r="V10" s="42"/>
    </row>
    <row r="11" spans="1:22" x14ac:dyDescent="0.35">
      <c r="A11" s="16"/>
      <c r="B11" s="36" t="s">
        <v>309</v>
      </c>
      <c r="C11" s="58"/>
      <c r="D11" s="55"/>
      <c r="E11" s="58"/>
      <c r="F11" s="55"/>
      <c r="G11" s="58"/>
      <c r="H11" s="55"/>
      <c r="I11" s="58"/>
      <c r="J11" s="55"/>
      <c r="K11" s="58"/>
      <c r="L11" s="55"/>
      <c r="M11" s="58"/>
      <c r="N11" s="42"/>
      <c r="O11" s="58"/>
      <c r="P11" s="42"/>
      <c r="Q11" s="58"/>
      <c r="R11" s="42"/>
      <c r="S11" s="58"/>
      <c r="T11" s="42"/>
      <c r="U11" s="58"/>
      <c r="V11" s="42"/>
    </row>
    <row r="12" spans="1:22" x14ac:dyDescent="0.35">
      <c r="A12" s="16"/>
      <c r="B12" s="34" t="s">
        <v>310</v>
      </c>
      <c r="C12" s="58">
        <v>83</v>
      </c>
      <c r="D12" s="42">
        <v>1.1663856098931984</v>
      </c>
      <c r="E12" s="58">
        <v>82</v>
      </c>
      <c r="F12" s="42">
        <v>1.12529161520516</v>
      </c>
      <c r="G12" s="58">
        <v>116</v>
      </c>
      <c r="H12" s="42">
        <v>1.2670671764063355</v>
      </c>
      <c r="I12" s="58">
        <v>91</v>
      </c>
      <c r="J12" s="42">
        <v>0.92781402936378476</v>
      </c>
      <c r="K12" s="58">
        <v>102</v>
      </c>
      <c r="L12" s="42">
        <v>0.95140378696017169</v>
      </c>
      <c r="M12" s="58">
        <v>104</v>
      </c>
      <c r="N12" s="42">
        <f t="shared" ref="N12:N19" si="0">M12/$M$49*100</f>
        <v>0.91864676265347578</v>
      </c>
      <c r="O12" s="58">
        <v>128</v>
      </c>
      <c r="P12" s="42">
        <v>0.96596483284280432</v>
      </c>
      <c r="Q12" s="58">
        <v>99</v>
      </c>
      <c r="R12" s="42">
        <v>0.78168180023687328</v>
      </c>
      <c r="S12" s="58">
        <v>100</v>
      </c>
      <c r="T12" s="42">
        <v>0.8</v>
      </c>
      <c r="U12" s="58">
        <v>77</v>
      </c>
      <c r="V12" s="42">
        <v>0.74159684099007994</v>
      </c>
    </row>
    <row r="13" spans="1:22" x14ac:dyDescent="0.35">
      <c r="A13" s="16"/>
      <c r="B13" s="34" t="s">
        <v>417</v>
      </c>
      <c r="C13" s="58" t="s">
        <v>272</v>
      </c>
      <c r="D13" s="42" t="s">
        <v>231</v>
      </c>
      <c r="E13" s="58">
        <v>5</v>
      </c>
      <c r="F13" s="42">
        <v>6.861534239055854E-2</v>
      </c>
      <c r="G13" s="58" t="s">
        <v>272</v>
      </c>
      <c r="H13" s="42" t="s">
        <v>231</v>
      </c>
      <c r="I13" s="58">
        <v>5</v>
      </c>
      <c r="J13" s="42">
        <v>5.0978792822185967E-2</v>
      </c>
      <c r="K13" s="58">
        <v>14</v>
      </c>
      <c r="L13" s="42">
        <v>0.13058483350433728</v>
      </c>
      <c r="M13" s="58">
        <v>6</v>
      </c>
      <c r="N13" s="42">
        <f t="shared" si="0"/>
        <v>5.2998851691546681E-2</v>
      </c>
      <c r="O13" s="58">
        <v>6</v>
      </c>
      <c r="P13" s="42">
        <v>4.5279601539506449E-2</v>
      </c>
      <c r="Q13" s="58">
        <v>10</v>
      </c>
      <c r="R13" s="42">
        <v>7.8957757599684167E-2</v>
      </c>
      <c r="S13" s="58" t="s">
        <v>272</v>
      </c>
      <c r="T13" s="42" t="s">
        <v>231</v>
      </c>
      <c r="U13" s="58">
        <v>4</v>
      </c>
      <c r="V13" s="42">
        <v>3.8524511220263895E-2</v>
      </c>
    </row>
    <row r="14" spans="1:22" x14ac:dyDescent="0.35">
      <c r="A14" s="16"/>
      <c r="B14" s="34" t="s">
        <v>311</v>
      </c>
      <c r="C14" s="58">
        <v>33</v>
      </c>
      <c r="D14" s="42">
        <v>0.46374367622259699</v>
      </c>
      <c r="E14" s="58">
        <v>33</v>
      </c>
      <c r="F14" s="42">
        <v>0.45286125977768632</v>
      </c>
      <c r="G14" s="58">
        <v>36</v>
      </c>
      <c r="H14" s="42">
        <v>0.39322774440196612</v>
      </c>
      <c r="I14" s="58">
        <v>44</v>
      </c>
      <c r="J14" s="42">
        <v>0.4486133768352365</v>
      </c>
      <c r="K14" s="58">
        <v>59</v>
      </c>
      <c r="L14" s="42">
        <v>0.55032179833970718</v>
      </c>
      <c r="M14" s="58">
        <v>57</v>
      </c>
      <c r="N14" s="42">
        <f t="shared" si="0"/>
        <v>0.50348909106969342</v>
      </c>
      <c r="O14" s="58">
        <v>49</v>
      </c>
      <c r="P14" s="42">
        <v>0.36978341257263603</v>
      </c>
      <c r="Q14" s="58">
        <v>51</v>
      </c>
      <c r="R14" s="42">
        <v>0.40268456375838929</v>
      </c>
      <c r="S14" s="58">
        <v>45</v>
      </c>
      <c r="T14" s="42">
        <v>0.36976170912078882</v>
      </c>
      <c r="U14" s="58">
        <v>24</v>
      </c>
      <c r="V14" s="42">
        <v>0.23114706732158338</v>
      </c>
    </row>
    <row r="15" spans="1:22" x14ac:dyDescent="0.35">
      <c r="A15" s="16"/>
      <c r="B15" s="34" t="s">
        <v>312</v>
      </c>
      <c r="C15" s="58">
        <v>27</v>
      </c>
      <c r="D15" s="42">
        <v>0.37942664418212479</v>
      </c>
      <c r="E15" s="58">
        <v>26</v>
      </c>
      <c r="F15" s="42">
        <v>0.35679978043090438</v>
      </c>
      <c r="G15" s="58">
        <v>37</v>
      </c>
      <c r="H15" s="42">
        <v>0.40415073730202072</v>
      </c>
      <c r="I15" s="58">
        <v>29</v>
      </c>
      <c r="J15" s="42">
        <v>0.29567699836867861</v>
      </c>
      <c r="K15" s="58">
        <v>24</v>
      </c>
      <c r="L15" s="42">
        <v>0.22385971457886392</v>
      </c>
      <c r="M15" s="58">
        <v>21</v>
      </c>
      <c r="N15" s="42">
        <f t="shared" si="0"/>
        <v>0.18549598092041339</v>
      </c>
      <c r="O15" s="58">
        <v>22</v>
      </c>
      <c r="P15" s="42">
        <v>0.16602520564485698</v>
      </c>
      <c r="Q15" s="58">
        <v>19</v>
      </c>
      <c r="R15" s="42">
        <v>0.15001973943939992</v>
      </c>
      <c r="S15" s="58">
        <v>19</v>
      </c>
      <c r="T15" s="42">
        <v>0.15612161051766638</v>
      </c>
      <c r="U15" s="58">
        <v>20</v>
      </c>
      <c r="V15" s="42">
        <v>0.19262255610131945</v>
      </c>
    </row>
    <row r="16" spans="1:22" x14ac:dyDescent="0.35">
      <c r="A16" s="16"/>
      <c r="B16" s="34" t="s">
        <v>313</v>
      </c>
      <c r="C16" s="58">
        <v>17</v>
      </c>
      <c r="D16" s="55">
        <v>0.23889825744800453</v>
      </c>
      <c r="E16" s="58">
        <v>19</v>
      </c>
      <c r="F16" s="55">
        <v>0.26073830108412244</v>
      </c>
      <c r="G16" s="58">
        <v>31</v>
      </c>
      <c r="H16" s="55">
        <v>0.33861277990169308</v>
      </c>
      <c r="I16" s="58">
        <v>38</v>
      </c>
      <c r="J16" s="55">
        <v>0.38743882544861341</v>
      </c>
      <c r="K16" s="58">
        <v>26</v>
      </c>
      <c r="L16" s="55">
        <v>0.24251469079376925</v>
      </c>
      <c r="M16" s="58">
        <v>20</v>
      </c>
      <c r="N16" s="42">
        <f t="shared" si="0"/>
        <v>0.17666283897182228</v>
      </c>
      <c r="O16" s="58">
        <v>30</v>
      </c>
      <c r="P16" s="42">
        <v>0.22639800769753224</v>
      </c>
      <c r="Q16" s="58">
        <v>12</v>
      </c>
      <c r="R16" s="42">
        <v>9.4749309119621011E-2</v>
      </c>
      <c r="S16" s="58">
        <v>18</v>
      </c>
      <c r="T16" s="42">
        <v>0.14790468364831552</v>
      </c>
      <c r="U16" s="58">
        <v>19</v>
      </c>
      <c r="V16" s="42">
        <v>0.18299142829625348</v>
      </c>
    </row>
    <row r="17" spans="1:22" x14ac:dyDescent="0.35">
      <c r="A17" s="16"/>
      <c r="B17" s="34" t="s">
        <v>418</v>
      </c>
      <c r="C17" s="58">
        <v>14</v>
      </c>
      <c r="D17" s="63">
        <v>0.19673974142776843</v>
      </c>
      <c r="E17" s="58">
        <v>15</v>
      </c>
      <c r="F17" s="63">
        <v>0.20584602717167558</v>
      </c>
      <c r="G17" s="58">
        <v>17</v>
      </c>
      <c r="H17" s="63">
        <v>0.18569087930092845</v>
      </c>
      <c r="I17" s="58">
        <v>14</v>
      </c>
      <c r="J17" s="63">
        <v>0.14274061990212072</v>
      </c>
      <c r="K17" s="58">
        <v>24</v>
      </c>
      <c r="L17" s="63">
        <v>0.22385971457886392</v>
      </c>
      <c r="M17" s="58">
        <v>9</v>
      </c>
      <c r="N17" s="42">
        <f t="shared" si="0"/>
        <v>7.9498277537320028E-2</v>
      </c>
      <c r="O17" s="58">
        <v>20</v>
      </c>
      <c r="P17" s="42">
        <v>0.15093200513168817</v>
      </c>
      <c r="Q17" s="58">
        <v>26</v>
      </c>
      <c r="R17" s="42">
        <v>0.20529016975917883</v>
      </c>
      <c r="S17" s="58">
        <v>26</v>
      </c>
      <c r="T17" s="42">
        <v>0.21364009860312241</v>
      </c>
      <c r="U17" s="58">
        <v>19</v>
      </c>
      <c r="V17" s="42">
        <v>0.18299142829625348</v>
      </c>
    </row>
    <row r="18" spans="1:22" x14ac:dyDescent="0.35">
      <c r="A18" s="16"/>
      <c r="B18" s="37" t="s">
        <v>315</v>
      </c>
      <c r="C18" s="58">
        <v>145</v>
      </c>
      <c r="D18" s="63">
        <v>2.0376616076447442</v>
      </c>
      <c r="E18" s="58">
        <v>174</v>
      </c>
      <c r="F18" s="63">
        <v>2.3878139151914368</v>
      </c>
      <c r="G18" s="58">
        <v>202</v>
      </c>
      <c r="H18" s="63">
        <v>2.2064445658110321</v>
      </c>
      <c r="I18" s="58">
        <v>151</v>
      </c>
      <c r="J18" s="63">
        <v>1.5395595432300162</v>
      </c>
      <c r="K18" s="58">
        <v>188</v>
      </c>
      <c r="L18" s="63">
        <v>1.7535677642011007</v>
      </c>
      <c r="M18" s="58">
        <v>193</v>
      </c>
      <c r="N18" s="42">
        <f t="shared" si="0"/>
        <v>1.704796396078085</v>
      </c>
      <c r="O18" s="58">
        <v>201</v>
      </c>
      <c r="P18" s="42">
        <v>1.5168666515734663</v>
      </c>
      <c r="Q18" s="58">
        <v>178</v>
      </c>
      <c r="R18" s="42">
        <v>1.405448085274378</v>
      </c>
      <c r="S18" s="58">
        <v>167</v>
      </c>
      <c r="T18" s="42">
        <v>1.4</v>
      </c>
      <c r="U18" s="58">
        <v>119</v>
      </c>
      <c r="V18" s="42">
        <v>1.1461042088028508</v>
      </c>
    </row>
    <row r="19" spans="1:22" x14ac:dyDescent="0.35">
      <c r="A19" s="16"/>
      <c r="B19" s="37"/>
      <c r="C19" s="40">
        <v>320</v>
      </c>
      <c r="D19" s="64">
        <v>4.4969083754918486</v>
      </c>
      <c r="E19" s="40">
        <v>354</v>
      </c>
      <c r="F19" s="64">
        <v>4.8579662412515434</v>
      </c>
      <c r="G19" s="40">
        <v>442</v>
      </c>
      <c r="H19" s="64">
        <v>4.8279628618241395</v>
      </c>
      <c r="I19" s="40">
        <v>375</v>
      </c>
      <c r="J19" s="64">
        <v>3.8234094616639478</v>
      </c>
      <c r="K19" s="40">
        <v>437</v>
      </c>
      <c r="L19" s="64">
        <v>4.0761123029568136</v>
      </c>
      <c r="M19" s="40">
        <v>410</v>
      </c>
      <c r="N19" s="64">
        <f t="shared" si="0"/>
        <v>3.6215881989223568</v>
      </c>
      <c r="O19" s="40">
        <v>456</v>
      </c>
      <c r="P19" s="64">
        <v>3.4412497170024903</v>
      </c>
      <c r="Q19" s="40">
        <v>395</v>
      </c>
      <c r="R19" s="64">
        <v>3.1188314251875249</v>
      </c>
      <c r="S19" s="40">
        <v>378</v>
      </c>
      <c r="T19" s="64">
        <v>3.1059983566146263</v>
      </c>
      <c r="U19" s="40">
        <v>282</v>
      </c>
      <c r="V19" s="64">
        <v>2.7159780410286047</v>
      </c>
    </row>
    <row r="20" spans="1:22" x14ac:dyDescent="0.35">
      <c r="A20" s="16"/>
      <c r="B20" s="34"/>
      <c r="C20" s="60"/>
      <c r="D20" s="63"/>
      <c r="E20" s="60"/>
      <c r="F20" s="63"/>
      <c r="G20" s="60"/>
      <c r="H20" s="63"/>
      <c r="I20" s="60"/>
      <c r="J20" s="63"/>
      <c r="K20" s="60"/>
      <c r="L20" s="63"/>
      <c r="M20" s="60"/>
      <c r="N20" s="16"/>
      <c r="O20" s="60"/>
      <c r="Q20" s="60"/>
      <c r="R20" s="16"/>
      <c r="S20" s="60"/>
      <c r="T20" s="16"/>
      <c r="U20" s="60"/>
      <c r="V20" s="16"/>
    </row>
    <row r="21" spans="1:22" x14ac:dyDescent="0.35">
      <c r="A21" s="16"/>
      <c r="B21" s="36" t="s">
        <v>316</v>
      </c>
      <c r="C21" s="58"/>
      <c r="D21" s="55"/>
      <c r="E21" s="58"/>
      <c r="F21" s="55"/>
      <c r="G21" s="58"/>
      <c r="H21" s="55"/>
      <c r="I21" s="58"/>
      <c r="J21" s="55"/>
      <c r="K21" s="58"/>
      <c r="L21" s="55"/>
      <c r="M21" s="58"/>
      <c r="N21" s="16"/>
      <c r="O21" s="58"/>
      <c r="Q21" s="58"/>
      <c r="R21" s="16"/>
      <c r="S21" s="58"/>
      <c r="T21" s="16"/>
      <c r="U21" s="58"/>
      <c r="V21" s="16"/>
    </row>
    <row r="22" spans="1:22" ht="13.9" x14ac:dyDescent="0.35">
      <c r="A22" s="16"/>
      <c r="B22" s="34" t="s">
        <v>419</v>
      </c>
      <c r="C22" s="58">
        <v>93</v>
      </c>
      <c r="D22" s="42">
        <v>1.3069139966273187</v>
      </c>
      <c r="E22" s="58">
        <v>87</v>
      </c>
      <c r="F22" s="42">
        <v>1.1939069575957184</v>
      </c>
      <c r="G22" s="58">
        <v>120</v>
      </c>
      <c r="H22" s="42">
        <v>1.3107591480065537</v>
      </c>
      <c r="I22" s="58">
        <v>132</v>
      </c>
      <c r="J22" s="42">
        <v>1.3458401305057095</v>
      </c>
      <c r="K22" s="58">
        <v>167</v>
      </c>
      <c r="L22" s="42">
        <v>1.5576905139445947</v>
      </c>
      <c r="M22" s="58">
        <v>175</v>
      </c>
      <c r="N22" s="42">
        <f t="shared" ref="N22:N29" si="1">M22/$M$49*100</f>
        <v>1.545799841003445</v>
      </c>
      <c r="O22" s="58">
        <v>208</v>
      </c>
      <c r="P22" s="42">
        <v>1.5696928533695569</v>
      </c>
      <c r="Q22" s="58">
        <v>298</v>
      </c>
      <c r="R22" s="42">
        <v>2.3529411764705883</v>
      </c>
      <c r="S22" s="58">
        <v>241</v>
      </c>
      <c r="T22" s="42">
        <v>1.9802793755135579</v>
      </c>
      <c r="U22" s="58">
        <v>238</v>
      </c>
      <c r="V22" s="42">
        <v>2.2922084176057016</v>
      </c>
    </row>
    <row r="23" spans="1:22" x14ac:dyDescent="0.35">
      <c r="A23" s="16"/>
      <c r="B23" s="37" t="s">
        <v>318</v>
      </c>
      <c r="C23" s="58">
        <v>38</v>
      </c>
      <c r="D23" s="42">
        <v>0.53400786958965707</v>
      </c>
      <c r="E23" s="58">
        <v>31</v>
      </c>
      <c r="F23" s="42">
        <v>0.42541512282146288</v>
      </c>
      <c r="G23" s="58">
        <v>55</v>
      </c>
      <c r="H23" s="42">
        <v>0.60076460950300381</v>
      </c>
      <c r="I23" s="58">
        <v>56</v>
      </c>
      <c r="J23" s="42">
        <v>0.5709624796084829</v>
      </c>
      <c r="K23" s="58">
        <v>70</v>
      </c>
      <c r="L23" s="42">
        <v>0.65292416752168636</v>
      </c>
      <c r="M23" s="58">
        <v>56</v>
      </c>
      <c r="N23" s="42">
        <f t="shared" si="1"/>
        <v>0.49465594912110239</v>
      </c>
      <c r="O23" s="58">
        <v>69</v>
      </c>
      <c r="P23" s="42">
        <v>0.52071541770432428</v>
      </c>
      <c r="Q23" s="58">
        <v>49</v>
      </c>
      <c r="R23" s="42">
        <v>0.38689301223845246</v>
      </c>
      <c r="S23" s="58">
        <v>76</v>
      </c>
      <c r="T23" s="42">
        <v>0.6244864420706655</v>
      </c>
      <c r="U23" s="58">
        <v>56</v>
      </c>
      <c r="V23" s="42">
        <v>0.53934315708369451</v>
      </c>
    </row>
    <row r="24" spans="1:22" x14ac:dyDescent="0.35">
      <c r="A24" s="16"/>
      <c r="B24" s="34" t="s">
        <v>319</v>
      </c>
      <c r="C24" s="58">
        <v>59</v>
      </c>
      <c r="D24" s="42">
        <v>0.82911748173130984</v>
      </c>
      <c r="E24" s="58">
        <v>68</v>
      </c>
      <c r="F24" s="42">
        <v>0.93316865651159586</v>
      </c>
      <c r="G24" s="58">
        <v>109</v>
      </c>
      <c r="H24" s="42">
        <v>1.1906062261059529</v>
      </c>
      <c r="I24" s="58">
        <v>118</v>
      </c>
      <c r="J24" s="42">
        <v>1.2030995106035891</v>
      </c>
      <c r="K24" s="58">
        <v>145</v>
      </c>
      <c r="L24" s="42">
        <v>1.3524857755806363</v>
      </c>
      <c r="M24" s="58">
        <v>169</v>
      </c>
      <c r="N24" s="42">
        <f t="shared" si="1"/>
        <v>1.4928009893118983</v>
      </c>
      <c r="O24" s="58">
        <v>165</v>
      </c>
      <c r="P24" s="42">
        <v>1.2451890423364274</v>
      </c>
      <c r="Q24" s="58">
        <v>192</v>
      </c>
      <c r="R24" s="42">
        <v>1.5159889459139362</v>
      </c>
      <c r="S24" s="58">
        <v>216</v>
      </c>
      <c r="T24" s="42">
        <v>1.7748562037797864</v>
      </c>
      <c r="U24" s="58">
        <v>171</v>
      </c>
      <c r="V24" s="42">
        <v>1.6469228546662815</v>
      </c>
    </row>
    <row r="25" spans="1:22" x14ac:dyDescent="0.35">
      <c r="A25" s="16"/>
      <c r="B25" s="34" t="s">
        <v>320</v>
      </c>
      <c r="C25" s="58">
        <v>49</v>
      </c>
      <c r="D25" s="55">
        <v>0.68858909499718945</v>
      </c>
      <c r="E25" s="58">
        <v>58</v>
      </c>
      <c r="F25" s="55">
        <v>0.79593797173047898</v>
      </c>
      <c r="G25" s="58">
        <v>59</v>
      </c>
      <c r="H25" s="55">
        <v>0.64445658110322224</v>
      </c>
      <c r="I25" s="58">
        <v>64</v>
      </c>
      <c r="J25" s="55">
        <v>0.65252854812398042</v>
      </c>
      <c r="K25" s="58">
        <v>55</v>
      </c>
      <c r="L25" s="55">
        <v>0.51301184590989646</v>
      </c>
      <c r="M25" s="58">
        <v>61</v>
      </c>
      <c r="N25" s="42">
        <f t="shared" si="1"/>
        <v>0.53882165886405797</v>
      </c>
      <c r="O25" s="58">
        <v>45</v>
      </c>
      <c r="P25" s="42">
        <v>0.3395970115462984</v>
      </c>
      <c r="Q25" s="58">
        <v>61</v>
      </c>
      <c r="R25" s="42">
        <v>0.48164232135807339</v>
      </c>
      <c r="S25" s="58">
        <v>66</v>
      </c>
      <c r="T25" s="42">
        <v>0.54231717337715701</v>
      </c>
      <c r="U25" s="58">
        <v>52</v>
      </c>
      <c r="V25" s="42">
        <v>0.50081864586343061</v>
      </c>
    </row>
    <row r="26" spans="1:22" x14ac:dyDescent="0.35">
      <c r="A26" s="16"/>
      <c r="B26" s="37" t="s">
        <v>321</v>
      </c>
      <c r="C26" s="58">
        <v>43</v>
      </c>
      <c r="D26" s="42">
        <v>0.6042720629567172</v>
      </c>
      <c r="E26" s="58">
        <v>49</v>
      </c>
      <c r="F26" s="42">
        <v>0.67243035542747354</v>
      </c>
      <c r="G26" s="58">
        <v>55</v>
      </c>
      <c r="H26" s="42">
        <v>0.60076460950300381</v>
      </c>
      <c r="I26" s="58">
        <v>75</v>
      </c>
      <c r="J26" s="42">
        <v>0.7646818923327896</v>
      </c>
      <c r="K26" s="58">
        <v>50</v>
      </c>
      <c r="L26" s="42">
        <v>0.46637440537263314</v>
      </c>
      <c r="M26" s="58">
        <v>56</v>
      </c>
      <c r="N26" s="42">
        <f t="shared" si="1"/>
        <v>0.49465594912110239</v>
      </c>
      <c r="O26" s="58">
        <v>57</v>
      </c>
      <c r="P26" s="42">
        <v>0.43015621462531128</v>
      </c>
      <c r="Q26" s="58">
        <v>54</v>
      </c>
      <c r="R26" s="42">
        <v>0.42637189103829448</v>
      </c>
      <c r="S26" s="58">
        <v>47</v>
      </c>
      <c r="T26" s="42">
        <v>0.38619556285949053</v>
      </c>
      <c r="U26" s="58">
        <v>31</v>
      </c>
      <c r="V26" s="42">
        <v>0.29856496195704518</v>
      </c>
    </row>
    <row r="27" spans="1:22" x14ac:dyDescent="0.35">
      <c r="A27" s="16"/>
      <c r="B27" s="34" t="s">
        <v>322</v>
      </c>
      <c r="C27" s="58">
        <v>20</v>
      </c>
      <c r="D27" s="42">
        <v>0.28105677346824059</v>
      </c>
      <c r="E27" s="58">
        <v>11</v>
      </c>
      <c r="F27" s="42">
        <v>0.15095375325922875</v>
      </c>
      <c r="G27" s="58">
        <v>23</v>
      </c>
      <c r="H27" s="42">
        <v>0.25122883670125618</v>
      </c>
      <c r="I27" s="58">
        <v>27</v>
      </c>
      <c r="J27" s="42">
        <v>0.27528548123980423</v>
      </c>
      <c r="K27" s="58">
        <v>32</v>
      </c>
      <c r="L27" s="42">
        <v>0.29847961943848522</v>
      </c>
      <c r="M27" s="58">
        <v>48</v>
      </c>
      <c r="N27" s="42">
        <f t="shared" si="1"/>
        <v>0.42399081353237345</v>
      </c>
      <c r="O27" s="58">
        <v>52</v>
      </c>
      <c r="P27" s="42">
        <v>0.39242321334238922</v>
      </c>
      <c r="Q27" s="58">
        <v>46</v>
      </c>
      <c r="R27" s="42">
        <v>0.36320568495854716</v>
      </c>
      <c r="S27" s="58">
        <v>58</v>
      </c>
      <c r="T27" s="42">
        <v>0.47658175842235007</v>
      </c>
      <c r="U27" s="58">
        <v>47</v>
      </c>
      <c r="V27" s="42">
        <v>0.45266300683810079</v>
      </c>
    </row>
    <row r="28" spans="1:22" x14ac:dyDescent="0.35">
      <c r="A28" s="16"/>
      <c r="B28" s="34" t="s">
        <v>323</v>
      </c>
      <c r="C28" s="58">
        <v>10</v>
      </c>
      <c r="D28" s="42">
        <v>0.1405283867341203</v>
      </c>
      <c r="E28" s="58">
        <v>13</v>
      </c>
      <c r="F28" s="42">
        <v>0.17839989021545219</v>
      </c>
      <c r="G28" s="58">
        <v>20</v>
      </c>
      <c r="H28" s="42">
        <v>0.21845985800109227</v>
      </c>
      <c r="I28" s="58">
        <v>30</v>
      </c>
      <c r="J28" s="42">
        <v>0.30587275693311583</v>
      </c>
      <c r="K28" s="58">
        <v>23</v>
      </c>
      <c r="L28" s="42">
        <v>0.21453222647141124</v>
      </c>
      <c r="M28" s="58">
        <v>16</v>
      </c>
      <c r="N28" s="42">
        <f t="shared" si="1"/>
        <v>0.14133027117745783</v>
      </c>
      <c r="O28" s="58">
        <v>35</v>
      </c>
      <c r="P28" s="42">
        <v>0.26413100898045433</v>
      </c>
      <c r="Q28" s="58">
        <v>27</v>
      </c>
      <c r="R28" s="42">
        <v>0.21318594551914724</v>
      </c>
      <c r="S28" s="58">
        <v>30</v>
      </c>
      <c r="T28" s="42">
        <v>0.23829087921117503</v>
      </c>
      <c r="U28" s="58">
        <v>33</v>
      </c>
      <c r="V28" s="42">
        <v>0.31782721756717713</v>
      </c>
    </row>
    <row r="29" spans="1:22" x14ac:dyDescent="0.35">
      <c r="A29" s="16"/>
      <c r="B29" s="37"/>
      <c r="C29" s="40">
        <v>312</v>
      </c>
      <c r="D29" s="64">
        <v>4.3844856661045526</v>
      </c>
      <c r="E29" s="40">
        <v>317</v>
      </c>
      <c r="F29" s="64">
        <v>4.3502127075614103</v>
      </c>
      <c r="G29" s="40">
        <v>441</v>
      </c>
      <c r="H29" s="64">
        <v>4.817039868924085</v>
      </c>
      <c r="I29" s="40">
        <v>502</v>
      </c>
      <c r="J29" s="64">
        <v>5.1182707993474708</v>
      </c>
      <c r="K29" s="40">
        <v>542</v>
      </c>
      <c r="L29" s="64">
        <v>5.0554985542393434</v>
      </c>
      <c r="M29" s="40">
        <v>581</v>
      </c>
      <c r="N29" s="64">
        <f t="shared" si="1"/>
        <v>5.1320554721314373</v>
      </c>
      <c r="O29" s="40">
        <v>631</v>
      </c>
      <c r="P29" s="64">
        <v>4.7619047619047619</v>
      </c>
      <c r="Q29" s="40">
        <v>727</v>
      </c>
      <c r="R29" s="64">
        <v>5.740228977497039</v>
      </c>
      <c r="S29" s="40">
        <v>734</v>
      </c>
      <c r="T29" s="64">
        <v>6.0230073952341829</v>
      </c>
      <c r="U29" s="40">
        <v>628</v>
      </c>
      <c r="V29" s="64">
        <v>6.048348261581431</v>
      </c>
    </row>
    <row r="30" spans="1:22" x14ac:dyDescent="0.35">
      <c r="A30" s="16"/>
      <c r="B30" s="16"/>
      <c r="C30" s="40"/>
      <c r="D30" s="64"/>
      <c r="E30" s="40"/>
      <c r="F30" s="64"/>
      <c r="G30" s="40"/>
      <c r="H30" s="64"/>
      <c r="I30" s="40"/>
      <c r="J30" s="64"/>
      <c r="K30" s="40"/>
      <c r="L30" s="64"/>
      <c r="M30" s="40"/>
      <c r="N30" s="42"/>
      <c r="O30" s="40"/>
      <c r="P30" s="42"/>
      <c r="Q30" s="40"/>
      <c r="R30" s="42"/>
      <c r="S30" s="40"/>
      <c r="T30" s="42"/>
      <c r="U30" s="40"/>
      <c r="V30" s="42"/>
    </row>
    <row r="31" spans="1:22" x14ac:dyDescent="0.35">
      <c r="A31" s="16"/>
      <c r="B31" s="36" t="s">
        <v>324</v>
      </c>
      <c r="C31" s="58"/>
      <c r="D31" s="55"/>
      <c r="E31" s="58"/>
      <c r="F31" s="55"/>
      <c r="G31" s="58"/>
      <c r="H31" s="55"/>
      <c r="I31" s="58"/>
      <c r="J31" s="55"/>
      <c r="K31" s="58"/>
      <c r="L31" s="55"/>
      <c r="M31" s="58"/>
      <c r="N31" s="42"/>
      <c r="O31" s="58"/>
      <c r="P31" s="42"/>
      <c r="Q31" s="58"/>
      <c r="R31" s="42"/>
      <c r="S31" s="58"/>
      <c r="T31" s="42"/>
      <c r="U31" s="58"/>
      <c r="V31" s="42"/>
    </row>
    <row r="32" spans="1:22" x14ac:dyDescent="0.35">
      <c r="A32" s="16"/>
      <c r="B32" s="37" t="s">
        <v>325</v>
      </c>
      <c r="C32" s="58">
        <v>286</v>
      </c>
      <c r="D32" s="42">
        <v>4.0191118605958405</v>
      </c>
      <c r="E32" s="58">
        <v>314</v>
      </c>
      <c r="F32" s="42">
        <v>4.3090435021270759</v>
      </c>
      <c r="G32" s="58">
        <v>325</v>
      </c>
      <c r="H32" s="42">
        <v>3.5499726925177502</v>
      </c>
      <c r="I32" s="58">
        <v>349</v>
      </c>
      <c r="J32" s="42">
        <v>3.558319738988581</v>
      </c>
      <c r="K32" s="58">
        <v>357</v>
      </c>
      <c r="L32" s="42">
        <v>3.3299132543606009</v>
      </c>
      <c r="M32" s="58">
        <v>292</v>
      </c>
      <c r="N32" s="42">
        <f t="shared" ref="N32:N41" si="2">M32/$M$49*100</f>
        <v>2.5792774489886052</v>
      </c>
      <c r="O32" s="58">
        <v>283</v>
      </c>
      <c r="P32" s="42">
        <v>2.1356878726133877</v>
      </c>
      <c r="Q32" s="58">
        <v>278</v>
      </c>
      <c r="R32" s="42">
        <v>2.1950256612712198</v>
      </c>
      <c r="S32" s="58">
        <v>235</v>
      </c>
      <c r="T32" s="42">
        <v>1.9309778142974527</v>
      </c>
      <c r="U32" s="58">
        <v>213</v>
      </c>
      <c r="V32" s="42">
        <v>2.0514302224790524</v>
      </c>
    </row>
    <row r="33" spans="1:22" x14ac:dyDescent="0.35">
      <c r="A33" s="16"/>
      <c r="B33" s="34" t="s">
        <v>326</v>
      </c>
      <c r="C33" s="58">
        <v>32</v>
      </c>
      <c r="D33" s="42">
        <v>0.44969083754918493</v>
      </c>
      <c r="E33" s="58">
        <v>30</v>
      </c>
      <c r="F33" s="42">
        <v>0.41169205434335115</v>
      </c>
      <c r="G33" s="58">
        <v>25</v>
      </c>
      <c r="H33" s="42">
        <v>0.27307482250136539</v>
      </c>
      <c r="I33" s="58">
        <v>19</v>
      </c>
      <c r="J33" s="42">
        <v>0.19371941272430671</v>
      </c>
      <c r="K33" s="58">
        <v>38</v>
      </c>
      <c r="L33" s="42">
        <v>0.35444454808320119</v>
      </c>
      <c r="M33" s="58">
        <v>44</v>
      </c>
      <c r="N33" s="42">
        <f t="shared" si="2"/>
        <v>0.388658245738009</v>
      </c>
      <c r="O33" s="58">
        <v>50</v>
      </c>
      <c r="P33" s="42">
        <v>0.37733001282922046</v>
      </c>
      <c r="Q33" s="58">
        <v>47</v>
      </c>
      <c r="R33" s="42">
        <v>0.37110146071851557</v>
      </c>
      <c r="S33" s="58">
        <v>35</v>
      </c>
      <c r="T33" s="42">
        <v>0.28759244042728022</v>
      </c>
      <c r="U33" s="58">
        <v>29</v>
      </c>
      <c r="V33" s="42">
        <v>0.27930270634691323</v>
      </c>
    </row>
    <row r="34" spans="1:22" x14ac:dyDescent="0.35">
      <c r="A34" s="16"/>
      <c r="B34" s="34" t="s">
        <v>327</v>
      </c>
      <c r="C34" s="58">
        <v>35</v>
      </c>
      <c r="D34" s="42">
        <v>0.491849353569421</v>
      </c>
      <c r="E34" s="58">
        <v>25</v>
      </c>
      <c r="F34" s="42">
        <v>0.34307671195279266</v>
      </c>
      <c r="G34" s="58">
        <v>39</v>
      </c>
      <c r="H34" s="42">
        <v>0.42599672310212999</v>
      </c>
      <c r="I34" s="58">
        <v>34</v>
      </c>
      <c r="J34" s="42">
        <v>0.34665579119086459</v>
      </c>
      <c r="K34" s="58">
        <v>38</v>
      </c>
      <c r="L34" s="42">
        <v>0.35444454808320119</v>
      </c>
      <c r="M34" s="58">
        <v>52</v>
      </c>
      <c r="N34" s="42">
        <f t="shared" si="2"/>
        <v>0.45932338132673789</v>
      </c>
      <c r="O34" s="58">
        <v>48</v>
      </c>
      <c r="P34" s="42">
        <v>0.36223681231605159</v>
      </c>
      <c r="Q34" s="58">
        <v>50</v>
      </c>
      <c r="R34" s="42">
        <v>0.39478878799842088</v>
      </c>
      <c r="S34" s="58">
        <v>44</v>
      </c>
      <c r="T34" s="42">
        <v>0.36154478225143794</v>
      </c>
      <c r="U34" s="58">
        <v>35</v>
      </c>
      <c r="V34" s="42">
        <v>0.33708947317730908</v>
      </c>
    </row>
    <row r="35" spans="1:22" x14ac:dyDescent="0.35">
      <c r="A35" s="16"/>
      <c r="B35" s="34" t="s">
        <v>328</v>
      </c>
      <c r="C35" s="58">
        <v>55</v>
      </c>
      <c r="D35" s="42">
        <v>0.77290612703766159</v>
      </c>
      <c r="E35" s="58">
        <v>41</v>
      </c>
      <c r="F35" s="42">
        <v>0.56264580760257998</v>
      </c>
      <c r="G35" s="58">
        <v>57</v>
      </c>
      <c r="H35" s="42">
        <v>0.62261059530311302</v>
      </c>
      <c r="I35" s="58">
        <v>48</v>
      </c>
      <c r="J35" s="42">
        <v>0.48939641109298526</v>
      </c>
      <c r="K35" s="58">
        <v>47</v>
      </c>
      <c r="L35" s="42">
        <v>0.43839194105027518</v>
      </c>
      <c r="M35" s="58">
        <v>56</v>
      </c>
      <c r="N35" s="42">
        <f t="shared" si="2"/>
        <v>0.49465594912110239</v>
      </c>
      <c r="O35" s="58">
        <v>65</v>
      </c>
      <c r="P35" s="42">
        <v>0.49052901667798654</v>
      </c>
      <c r="Q35" s="58">
        <v>48</v>
      </c>
      <c r="R35" s="42">
        <v>0.37899723647848405</v>
      </c>
      <c r="S35" s="58">
        <v>44</v>
      </c>
      <c r="T35" s="42">
        <v>0.36154478225143794</v>
      </c>
      <c r="U35" s="58">
        <v>29</v>
      </c>
      <c r="V35" s="42">
        <v>0.27930270634691323</v>
      </c>
    </row>
    <row r="36" spans="1:22" x14ac:dyDescent="0.35">
      <c r="A36" s="16"/>
      <c r="B36" s="34" t="s">
        <v>329</v>
      </c>
      <c r="C36" s="58">
        <v>14</v>
      </c>
      <c r="D36" s="63">
        <v>0.19673974142776843</v>
      </c>
      <c r="E36" s="58">
        <v>29</v>
      </c>
      <c r="F36" s="63">
        <v>0.39796898586523949</v>
      </c>
      <c r="G36" s="58">
        <v>27</v>
      </c>
      <c r="H36" s="63">
        <v>0.2949208083014746</v>
      </c>
      <c r="I36" s="58">
        <v>21</v>
      </c>
      <c r="J36" s="63">
        <v>0.21411092985318109</v>
      </c>
      <c r="K36" s="58">
        <v>16</v>
      </c>
      <c r="L36" s="63">
        <v>0.14923980971924261</v>
      </c>
      <c r="M36" s="58">
        <v>11</v>
      </c>
      <c r="N36" s="42">
        <f t="shared" si="2"/>
        <v>9.716456143450225E-2</v>
      </c>
      <c r="O36" s="58">
        <v>18</v>
      </c>
      <c r="P36" s="42">
        <v>0.13583880461851935</v>
      </c>
      <c r="Q36" s="58">
        <v>10</v>
      </c>
      <c r="R36" s="42">
        <v>7.8957757599684167E-2</v>
      </c>
      <c r="S36" s="58">
        <v>8</v>
      </c>
      <c r="T36" s="42">
        <v>6.5735414954806892E-2</v>
      </c>
      <c r="U36" s="58">
        <v>7</v>
      </c>
      <c r="V36" s="42">
        <v>6.7417894635461814E-2</v>
      </c>
    </row>
    <row r="37" spans="1:22" x14ac:dyDescent="0.35">
      <c r="A37" s="16"/>
      <c r="B37" s="34" t="s">
        <v>330</v>
      </c>
      <c r="C37" s="58">
        <v>34</v>
      </c>
      <c r="D37" s="42">
        <v>0.47779651489600905</v>
      </c>
      <c r="E37" s="58">
        <v>36</v>
      </c>
      <c r="F37" s="42">
        <v>0.49403046521202143</v>
      </c>
      <c r="G37" s="58">
        <v>37</v>
      </c>
      <c r="H37" s="42">
        <v>0.40415073730202072</v>
      </c>
      <c r="I37" s="58">
        <v>30</v>
      </c>
      <c r="J37" s="42">
        <v>0.30587275693311583</v>
      </c>
      <c r="K37" s="58">
        <v>47</v>
      </c>
      <c r="L37" s="42">
        <v>0.43839194105027518</v>
      </c>
      <c r="M37" s="58">
        <v>51</v>
      </c>
      <c r="N37" s="42">
        <f t="shared" si="2"/>
        <v>0.45049023937814681</v>
      </c>
      <c r="O37" s="58">
        <v>66</v>
      </c>
      <c r="P37" s="42">
        <v>0.49807561693457097</v>
      </c>
      <c r="Q37" s="58">
        <v>72</v>
      </c>
      <c r="R37" s="42">
        <v>0.56849585471772601</v>
      </c>
      <c r="S37" s="58">
        <v>112</v>
      </c>
      <c r="T37" s="42">
        <v>0.9202958093672966</v>
      </c>
      <c r="U37" s="58">
        <v>71</v>
      </c>
      <c r="V37" s="42">
        <v>0.68381007415968409</v>
      </c>
    </row>
    <row r="38" spans="1:22" x14ac:dyDescent="0.35">
      <c r="A38" s="16"/>
      <c r="B38" s="34" t="s">
        <v>331</v>
      </c>
      <c r="C38" s="58">
        <v>15</v>
      </c>
      <c r="D38" s="55">
        <v>0.21079258010118043</v>
      </c>
      <c r="E38" s="58">
        <v>19</v>
      </c>
      <c r="F38" s="55">
        <v>0.26073830108412244</v>
      </c>
      <c r="G38" s="58">
        <v>27</v>
      </c>
      <c r="H38" s="55">
        <v>0.2949208083014746</v>
      </c>
      <c r="I38" s="58">
        <v>24</v>
      </c>
      <c r="J38" s="55">
        <v>0.24469820554649263</v>
      </c>
      <c r="K38" s="58">
        <v>37</v>
      </c>
      <c r="L38" s="55">
        <v>0.34511705997574854</v>
      </c>
      <c r="M38" s="58">
        <v>37</v>
      </c>
      <c r="N38" s="42">
        <f t="shared" si="2"/>
        <v>0.32682625209787119</v>
      </c>
      <c r="O38" s="58">
        <v>41</v>
      </c>
      <c r="P38" s="42">
        <v>0.30941061051996072</v>
      </c>
      <c r="Q38" s="58">
        <v>22</v>
      </c>
      <c r="R38" s="42">
        <v>0.17370706671930516</v>
      </c>
      <c r="S38" s="58">
        <v>33</v>
      </c>
      <c r="T38" s="42">
        <v>0.27115858668857851</v>
      </c>
      <c r="U38" s="58">
        <v>27</v>
      </c>
      <c r="V38" s="42">
        <v>0.26004045073678128</v>
      </c>
    </row>
    <row r="39" spans="1:22" x14ac:dyDescent="0.35">
      <c r="A39" s="16"/>
      <c r="B39" s="37" t="s">
        <v>332</v>
      </c>
      <c r="C39" s="58">
        <v>18</v>
      </c>
      <c r="D39" s="42">
        <v>0.25295109612141653</v>
      </c>
      <c r="E39" s="58">
        <v>21</v>
      </c>
      <c r="F39" s="42">
        <v>0.28818443804034583</v>
      </c>
      <c r="G39" s="58">
        <v>28</v>
      </c>
      <c r="H39" s="42">
        <v>0.30584380120152921</v>
      </c>
      <c r="I39" s="58">
        <v>28</v>
      </c>
      <c r="J39" s="42">
        <v>0.28548123980424145</v>
      </c>
      <c r="K39" s="58">
        <v>39</v>
      </c>
      <c r="L39" s="42">
        <v>0.36377203619065385</v>
      </c>
      <c r="M39" s="58">
        <v>27</v>
      </c>
      <c r="N39" s="42">
        <f t="shared" si="2"/>
        <v>0.23849483261196008</v>
      </c>
      <c r="O39" s="58">
        <v>50</v>
      </c>
      <c r="P39" s="42">
        <v>0.37733001282922046</v>
      </c>
      <c r="Q39" s="58">
        <v>87</v>
      </c>
      <c r="R39" s="42">
        <v>0.6869324911172523</v>
      </c>
      <c r="S39" s="58">
        <v>68</v>
      </c>
      <c r="T39" s="42">
        <v>0.57518488085456043</v>
      </c>
      <c r="U39" s="58">
        <v>148</v>
      </c>
      <c r="V39" s="42">
        <v>1.4254069151497639</v>
      </c>
    </row>
    <row r="40" spans="1:22" x14ac:dyDescent="0.35">
      <c r="A40" s="16"/>
      <c r="B40" s="34" t="s">
        <v>333</v>
      </c>
      <c r="C40" s="58">
        <v>73</v>
      </c>
      <c r="D40" s="55">
        <v>1.0258572231590781</v>
      </c>
      <c r="E40" s="58">
        <v>71</v>
      </c>
      <c r="F40" s="55">
        <v>0.97433786194593108</v>
      </c>
      <c r="G40" s="58">
        <v>80</v>
      </c>
      <c r="H40" s="55">
        <v>0.87383943200436931</v>
      </c>
      <c r="I40" s="58">
        <v>113</v>
      </c>
      <c r="J40" s="55">
        <v>1.1521207177814028</v>
      </c>
      <c r="K40" s="58">
        <v>102</v>
      </c>
      <c r="L40" s="55">
        <v>0.95140378696017169</v>
      </c>
      <c r="M40" s="58">
        <v>106</v>
      </c>
      <c r="N40" s="42">
        <f t="shared" si="2"/>
        <v>0.93631304655065806</v>
      </c>
      <c r="O40" s="58">
        <v>110</v>
      </c>
      <c r="P40" s="42">
        <v>0.83012602822428505</v>
      </c>
      <c r="Q40" s="58">
        <v>126</v>
      </c>
      <c r="R40" s="42">
        <v>0.99486774575602044</v>
      </c>
      <c r="S40" s="58">
        <v>138</v>
      </c>
      <c r="T40" s="42">
        <v>1.1257189811010682</v>
      </c>
      <c r="U40" s="58">
        <v>92</v>
      </c>
      <c r="V40" s="42">
        <v>0.88606375806606963</v>
      </c>
    </row>
    <row r="41" spans="1:22" x14ac:dyDescent="0.35">
      <c r="A41" s="16"/>
      <c r="B41" s="37"/>
      <c r="C41" s="40">
        <v>562</v>
      </c>
      <c r="D41" s="64">
        <v>7.89769533445756</v>
      </c>
      <c r="E41" s="40">
        <v>586</v>
      </c>
      <c r="F41" s="64">
        <v>8.0417181281734607</v>
      </c>
      <c r="G41" s="40">
        <v>645</v>
      </c>
      <c r="H41" s="64">
        <v>7.045330420535227</v>
      </c>
      <c r="I41" s="40">
        <v>666</v>
      </c>
      <c r="J41" s="64">
        <v>6.7903752039151719</v>
      </c>
      <c r="K41" s="40">
        <v>721</v>
      </c>
      <c r="L41" s="64">
        <v>6.725118925473371</v>
      </c>
      <c r="M41" s="40">
        <v>676</v>
      </c>
      <c r="N41" s="64">
        <f t="shared" si="2"/>
        <v>5.9712039572475932</v>
      </c>
      <c r="O41" s="40">
        <v>731</v>
      </c>
      <c r="P41" s="64">
        <v>5.5165647875632029</v>
      </c>
      <c r="Q41" s="40">
        <v>740</v>
      </c>
      <c r="R41" s="64">
        <v>5.8428740623766284</v>
      </c>
      <c r="S41" s="40">
        <v>717</v>
      </c>
      <c r="T41" s="64">
        <v>5.8997534921939199</v>
      </c>
      <c r="U41" s="40">
        <v>651</v>
      </c>
      <c r="V41" s="64">
        <v>6.2698642010979482</v>
      </c>
    </row>
    <row r="42" spans="1:22" x14ac:dyDescent="0.35">
      <c r="A42" s="16"/>
      <c r="B42" s="16"/>
      <c r="C42" s="40"/>
      <c r="D42" s="64"/>
      <c r="E42" s="40"/>
      <c r="F42" s="64"/>
      <c r="G42" s="40"/>
      <c r="H42" s="64"/>
      <c r="I42" s="40"/>
      <c r="J42" s="64"/>
      <c r="K42" s="40"/>
      <c r="L42" s="64"/>
      <c r="M42" s="40"/>
      <c r="N42" s="42"/>
      <c r="O42" s="40"/>
      <c r="P42" s="42"/>
      <c r="Q42" s="40"/>
      <c r="R42" s="42"/>
      <c r="S42" s="40"/>
      <c r="T42" s="42"/>
      <c r="U42" s="40"/>
      <c r="V42" s="42"/>
    </row>
    <row r="43" spans="1:22" x14ac:dyDescent="0.35">
      <c r="A43" s="16"/>
      <c r="B43" s="65" t="s">
        <v>334</v>
      </c>
      <c r="C43" s="58">
        <v>19</v>
      </c>
      <c r="D43" s="55">
        <v>0.26700393479482853</v>
      </c>
      <c r="E43" s="58">
        <v>17</v>
      </c>
      <c r="F43" s="55">
        <v>0.23329216412789899</v>
      </c>
      <c r="G43" s="58">
        <v>14</v>
      </c>
      <c r="H43" s="55">
        <v>0.1529219006007646</v>
      </c>
      <c r="I43" s="58">
        <v>8</v>
      </c>
      <c r="J43" s="55">
        <v>8.1566068515497553E-2</v>
      </c>
      <c r="K43" s="58">
        <v>14</v>
      </c>
      <c r="L43" s="55">
        <v>0.13058483350433728</v>
      </c>
      <c r="M43" s="58">
        <v>17</v>
      </c>
      <c r="N43" s="42">
        <f>M43/$M$49*100</f>
        <v>0.15016341312604894</v>
      </c>
      <c r="O43" s="58">
        <v>19</v>
      </c>
      <c r="P43" s="42">
        <v>0.14338540487510376</v>
      </c>
      <c r="Q43" s="58">
        <v>17</v>
      </c>
      <c r="R43" s="42">
        <v>0.13422818791946309</v>
      </c>
      <c r="S43" s="58">
        <v>22</v>
      </c>
      <c r="T43" s="42">
        <v>0.18077239112571897</v>
      </c>
      <c r="U43" s="58">
        <v>10</v>
      </c>
      <c r="V43" s="42">
        <v>9.6311278050659727E-2</v>
      </c>
    </row>
    <row r="44" spans="1:22" x14ac:dyDescent="0.35">
      <c r="A44" s="16"/>
      <c r="B44" s="65" t="s">
        <v>335</v>
      </c>
      <c r="C44" s="58">
        <v>10</v>
      </c>
      <c r="D44" s="42">
        <v>0.1405283867341203</v>
      </c>
      <c r="E44" s="58">
        <v>9</v>
      </c>
      <c r="F44" s="42">
        <v>0.12350761630300536</v>
      </c>
      <c r="G44" s="58" t="s">
        <v>272</v>
      </c>
      <c r="H44" s="42" t="s">
        <v>231</v>
      </c>
      <c r="I44" s="58">
        <v>6</v>
      </c>
      <c r="J44" s="42">
        <v>6.1174551386623158E-2</v>
      </c>
      <c r="K44" s="58">
        <v>6</v>
      </c>
      <c r="L44" s="42">
        <v>5.5964928644715979E-2</v>
      </c>
      <c r="M44" s="58">
        <v>7</v>
      </c>
      <c r="N44" s="42">
        <f>M44/$M$49*100</f>
        <v>6.1831993640137799E-2</v>
      </c>
      <c r="O44" s="58">
        <v>4</v>
      </c>
      <c r="P44" s="42">
        <v>3.0186401026337635E-2</v>
      </c>
      <c r="Q44" s="58">
        <v>4</v>
      </c>
      <c r="R44" s="42">
        <v>3.1583103039873668E-2</v>
      </c>
      <c r="S44" s="58" t="s">
        <v>272</v>
      </c>
      <c r="T44" s="42" t="s">
        <v>231</v>
      </c>
      <c r="U44" s="58">
        <v>4</v>
      </c>
      <c r="V44" s="42">
        <v>3.8524511220263895E-2</v>
      </c>
    </row>
    <row r="45" spans="1:22" x14ac:dyDescent="0.35">
      <c r="A45" s="16"/>
      <c r="B45" s="65"/>
      <c r="C45" s="40">
        <f>SUM(C43:C44)</f>
        <v>29</v>
      </c>
      <c r="D45" s="64">
        <f>SUM(D43:D44)</f>
        <v>0.4075323215289488</v>
      </c>
      <c r="E45" s="40">
        <f>SUM(E43:E44)</f>
        <v>26</v>
      </c>
      <c r="F45" s="64">
        <f>SUM(F43:F44)</f>
        <v>0.35679978043090432</v>
      </c>
      <c r="G45" s="40">
        <v>16</v>
      </c>
      <c r="H45" s="64">
        <v>0.2</v>
      </c>
      <c r="I45" s="40">
        <f t="shared" ref="I45:R45" si="3">SUM(I43:I44)</f>
        <v>14</v>
      </c>
      <c r="J45" s="64">
        <f t="shared" si="3"/>
        <v>0.14274061990212072</v>
      </c>
      <c r="K45" s="40">
        <f t="shared" si="3"/>
        <v>20</v>
      </c>
      <c r="L45" s="64">
        <f t="shared" si="3"/>
        <v>0.18654976214905325</v>
      </c>
      <c r="M45" s="40">
        <f t="shared" si="3"/>
        <v>24</v>
      </c>
      <c r="N45" s="64">
        <f t="shared" si="3"/>
        <v>0.21199540676618675</v>
      </c>
      <c r="O45" s="40">
        <f t="shared" si="3"/>
        <v>23</v>
      </c>
      <c r="P45" s="64">
        <f t="shared" si="3"/>
        <v>0.17357180590144139</v>
      </c>
      <c r="Q45" s="40">
        <f t="shared" si="3"/>
        <v>21</v>
      </c>
      <c r="R45" s="64">
        <f t="shared" si="3"/>
        <v>0.16581129095933675</v>
      </c>
      <c r="S45" s="40">
        <v>24</v>
      </c>
      <c r="T45" s="64">
        <v>0.2</v>
      </c>
      <c r="U45" s="40">
        <f>SUM(U43:U44)</f>
        <v>14</v>
      </c>
      <c r="V45" s="64">
        <f>SUM(V43:V44)</f>
        <v>0.13483578927092363</v>
      </c>
    </row>
    <row r="46" spans="1:22" x14ac:dyDescent="0.35">
      <c r="A46" s="16"/>
      <c r="B46" s="65"/>
      <c r="C46" s="58"/>
      <c r="D46" s="42"/>
      <c r="E46" s="58"/>
      <c r="F46" s="42"/>
      <c r="G46" s="58"/>
      <c r="H46" s="42"/>
      <c r="I46" s="58"/>
      <c r="J46" s="42"/>
      <c r="K46" s="58"/>
      <c r="L46" s="42"/>
      <c r="M46" s="58"/>
      <c r="N46" s="42"/>
      <c r="O46" s="58"/>
      <c r="P46" s="42"/>
      <c r="Q46" s="58"/>
      <c r="R46" s="42"/>
      <c r="S46" s="58"/>
      <c r="T46" s="42"/>
      <c r="U46" s="58"/>
      <c r="V46" s="42"/>
    </row>
    <row r="47" spans="1:22" x14ac:dyDescent="0.35">
      <c r="A47" s="16"/>
      <c r="B47" s="65" t="s">
        <v>420</v>
      </c>
      <c r="C47" s="71">
        <v>82</v>
      </c>
      <c r="D47" s="70">
        <v>1.1523327712197864</v>
      </c>
      <c r="E47" s="71">
        <v>107</v>
      </c>
      <c r="F47" s="70">
        <v>1.4683683271579526</v>
      </c>
      <c r="G47" s="71">
        <v>84</v>
      </c>
      <c r="H47" s="70">
        <v>0.91753140360458774</v>
      </c>
      <c r="I47" s="71">
        <v>133</v>
      </c>
      <c r="J47" s="70">
        <v>1.3560358890701467</v>
      </c>
      <c r="K47" s="71">
        <v>128</v>
      </c>
      <c r="L47" s="70">
        <v>1.1939184777539409</v>
      </c>
      <c r="M47" s="71">
        <v>131</v>
      </c>
      <c r="N47" s="64">
        <f>M47/$M$49*100</f>
        <v>1.157141595265436</v>
      </c>
      <c r="O47" s="71">
        <v>175</v>
      </c>
      <c r="P47" s="64">
        <v>1.3206550449022716</v>
      </c>
      <c r="Q47" s="71">
        <v>132</v>
      </c>
      <c r="R47" s="64">
        <v>1.042242400315831</v>
      </c>
      <c r="S47" s="71">
        <v>279</v>
      </c>
      <c r="T47" s="64">
        <v>2.2843056696795401</v>
      </c>
      <c r="U47" s="71">
        <v>508</v>
      </c>
      <c r="V47" s="64">
        <v>4.8926129249735144</v>
      </c>
    </row>
    <row r="48" spans="1:22" x14ac:dyDescent="0.35">
      <c r="A48" s="16"/>
      <c r="B48" s="34"/>
      <c r="C48" s="45"/>
      <c r="D48" s="42"/>
      <c r="E48" s="45"/>
      <c r="F48" s="42"/>
      <c r="G48" s="45"/>
      <c r="H48" s="42"/>
      <c r="I48" s="45"/>
      <c r="J48" s="42"/>
      <c r="K48" s="45"/>
      <c r="L48" s="42"/>
      <c r="M48" s="45"/>
      <c r="N48" s="42"/>
      <c r="O48" s="45"/>
      <c r="P48" s="42"/>
      <c r="Q48" s="45"/>
      <c r="R48" s="42"/>
      <c r="S48" s="45"/>
      <c r="T48" s="42"/>
      <c r="U48" s="45"/>
      <c r="V48" s="42"/>
    </row>
    <row r="49" spans="1:22" x14ac:dyDescent="0.35">
      <c r="A49" s="16"/>
      <c r="B49" s="36" t="s">
        <v>269</v>
      </c>
      <c r="C49" s="88">
        <v>7116</v>
      </c>
      <c r="D49" s="89">
        <v>100</v>
      </c>
      <c r="E49" s="88">
        <v>7287</v>
      </c>
      <c r="F49" s="89">
        <v>100</v>
      </c>
      <c r="G49" s="88">
        <v>9155</v>
      </c>
      <c r="H49" s="89">
        <v>100</v>
      </c>
      <c r="I49" s="88">
        <v>9808</v>
      </c>
      <c r="J49" s="89">
        <v>100</v>
      </c>
      <c r="K49" s="88">
        <v>10721</v>
      </c>
      <c r="L49" s="89">
        <v>100</v>
      </c>
      <c r="M49" s="88">
        <v>11321</v>
      </c>
      <c r="N49" s="89">
        <v>100</v>
      </c>
      <c r="O49" s="88">
        <v>13251</v>
      </c>
      <c r="P49" s="89">
        <v>100</v>
      </c>
      <c r="Q49" s="88">
        <v>12665</v>
      </c>
      <c r="R49" s="89">
        <v>100</v>
      </c>
      <c r="S49" s="88">
        <v>12170</v>
      </c>
      <c r="T49" s="89">
        <v>100</v>
      </c>
      <c r="U49" s="88">
        <v>10383</v>
      </c>
      <c r="V49" s="89">
        <v>100</v>
      </c>
    </row>
    <row r="50" spans="1:22" x14ac:dyDescent="0.35">
      <c r="A50" s="16"/>
      <c r="B50" s="34"/>
      <c r="C50" s="45"/>
      <c r="D50" s="42"/>
      <c r="E50" s="45"/>
      <c r="F50" s="42"/>
      <c r="G50" s="45"/>
      <c r="H50" s="42"/>
      <c r="I50" s="45"/>
      <c r="J50" s="42"/>
      <c r="K50" s="45"/>
      <c r="L50" s="42"/>
      <c r="M50" s="45"/>
      <c r="N50" s="42"/>
      <c r="O50" s="45"/>
      <c r="P50" s="42"/>
      <c r="Q50" s="45"/>
      <c r="R50" s="42"/>
      <c r="S50" s="45"/>
      <c r="T50" s="42"/>
      <c r="U50" s="42"/>
      <c r="V50" s="42"/>
    </row>
    <row r="51" spans="1:22" x14ac:dyDescent="0.35">
      <c r="A51" s="16"/>
      <c r="B51" s="65" t="s">
        <v>421</v>
      </c>
      <c r="C51" s="42"/>
      <c r="D51" s="45"/>
      <c r="E51" s="42"/>
      <c r="F51" s="45"/>
      <c r="G51" s="42"/>
      <c r="H51" s="45"/>
      <c r="I51" s="42"/>
      <c r="J51" s="45"/>
      <c r="K51" s="42"/>
      <c r="L51" s="45"/>
      <c r="M51" s="42"/>
      <c r="N51" s="45"/>
      <c r="O51" s="42"/>
      <c r="P51"/>
    </row>
    <row r="52" spans="1:22" x14ac:dyDescent="0.35">
      <c r="A52" s="16"/>
      <c r="B52" s="65" t="s">
        <v>422</v>
      </c>
      <c r="C52" s="42"/>
      <c r="D52" s="45"/>
      <c r="E52" s="42"/>
      <c r="F52" s="45"/>
      <c r="G52" s="42"/>
      <c r="H52" s="45"/>
      <c r="I52" s="42"/>
      <c r="J52" s="45"/>
      <c r="K52" s="42"/>
      <c r="L52" s="45"/>
      <c r="M52" s="42"/>
      <c r="N52" s="45"/>
      <c r="O52" s="42"/>
      <c r="P52"/>
    </row>
    <row r="53" spans="1:22" s="16" customFormat="1" x14ac:dyDescent="0.35">
      <c r="B53" s="65"/>
      <c r="C53" s="58"/>
      <c r="D53" s="55"/>
      <c r="E53" s="58"/>
      <c r="F53" s="55"/>
      <c r="G53" s="58"/>
      <c r="H53" s="55"/>
      <c r="I53" s="58"/>
      <c r="J53" s="55"/>
      <c r="K53" s="58"/>
      <c r="L53" s="55"/>
      <c r="M53" s="58"/>
      <c r="N53" s="55"/>
      <c r="O53" s="58"/>
      <c r="P53" s="55"/>
      <c r="Q53" s="58"/>
      <c r="R53" s="55"/>
      <c r="S53" s="58"/>
      <c r="T53" s="55"/>
      <c r="U53" s="55"/>
      <c r="V53" s="55"/>
    </row>
    <row r="54" spans="1:22" x14ac:dyDescent="0.35">
      <c r="A54" s="16"/>
      <c r="C54" s="45"/>
      <c r="D54" s="42"/>
      <c r="E54" s="45"/>
      <c r="F54" s="42"/>
      <c r="G54" s="45"/>
      <c r="H54" s="42"/>
      <c r="I54" s="45"/>
      <c r="J54" s="42"/>
      <c r="K54" s="45"/>
      <c r="L54" s="42"/>
      <c r="M54" s="45"/>
      <c r="N54" s="42"/>
      <c r="O54" s="45"/>
      <c r="P54" s="42"/>
      <c r="Q54" s="45"/>
      <c r="R54" s="42"/>
      <c r="S54" s="45"/>
      <c r="T54" s="42"/>
      <c r="U54" s="42"/>
      <c r="V54" s="42"/>
    </row>
    <row r="55" spans="1:22" x14ac:dyDescent="0.35">
      <c r="A55" s="16"/>
      <c r="B55" s="34"/>
      <c r="C55" s="58"/>
      <c r="D55" s="42"/>
      <c r="E55" s="58"/>
      <c r="F55" s="42"/>
      <c r="G55" s="58"/>
      <c r="H55" s="42"/>
      <c r="I55" s="58"/>
      <c r="J55" s="42"/>
      <c r="K55" s="58"/>
      <c r="L55" s="42"/>
      <c r="M55" s="58"/>
      <c r="N55" s="42"/>
      <c r="O55" s="58"/>
      <c r="P55" s="42"/>
      <c r="Q55" s="58"/>
      <c r="R55" s="42"/>
      <c r="S55" s="58"/>
      <c r="T55" s="42"/>
      <c r="U55" s="42"/>
      <c r="V55" s="42"/>
    </row>
    <row r="56" spans="1:22" x14ac:dyDescent="0.35">
      <c r="A56" s="16"/>
      <c r="B56" s="34"/>
      <c r="C56" s="45"/>
      <c r="D56" s="42"/>
      <c r="E56" s="45"/>
      <c r="F56" s="42"/>
      <c r="G56" s="45"/>
      <c r="H56" s="42"/>
      <c r="I56" s="45"/>
      <c r="J56" s="42"/>
      <c r="K56" s="45"/>
      <c r="L56" s="42"/>
      <c r="M56" s="45"/>
      <c r="N56" s="42"/>
      <c r="O56" s="45"/>
      <c r="P56" s="42"/>
      <c r="Q56" s="45"/>
      <c r="R56" s="42"/>
      <c r="S56" s="45"/>
      <c r="T56" s="42"/>
      <c r="U56" s="42"/>
      <c r="V56" s="42"/>
    </row>
    <row r="57" spans="1:22" x14ac:dyDescent="0.35">
      <c r="A57" s="16"/>
      <c r="B57" s="65"/>
      <c r="C57" s="45"/>
      <c r="D57" s="42"/>
      <c r="E57" s="45"/>
      <c r="F57" s="42"/>
      <c r="G57" s="45"/>
      <c r="H57" s="42"/>
      <c r="I57" s="45"/>
      <c r="J57" s="42"/>
      <c r="K57" s="45"/>
      <c r="L57" s="42"/>
      <c r="M57" s="45"/>
      <c r="N57" s="42"/>
      <c r="O57" s="45"/>
      <c r="P57" s="42"/>
      <c r="Q57" s="45"/>
      <c r="R57" s="42"/>
      <c r="S57" s="45"/>
      <c r="T57" s="42"/>
      <c r="U57" s="42"/>
      <c r="V57" s="42"/>
    </row>
    <row r="58" spans="1:22" x14ac:dyDescent="0.35">
      <c r="A58" s="16"/>
      <c r="B58" s="16"/>
      <c r="C58" s="58"/>
      <c r="D58" s="55"/>
      <c r="E58" s="58"/>
      <c r="F58" s="55"/>
      <c r="G58" s="58"/>
      <c r="H58" s="55"/>
      <c r="I58" s="58"/>
      <c r="J58" s="55"/>
      <c r="K58" s="58"/>
      <c r="L58" s="55"/>
      <c r="M58" s="58"/>
      <c r="N58" s="55"/>
      <c r="O58" s="58"/>
      <c r="P58" s="55"/>
      <c r="Q58" s="58"/>
      <c r="R58" s="55"/>
      <c r="S58" s="58"/>
      <c r="T58" s="55"/>
      <c r="U58" s="55"/>
      <c r="V58" s="55"/>
    </row>
    <row r="59" spans="1:22" x14ac:dyDescent="0.35">
      <c r="A59" s="16"/>
      <c r="B59" s="16"/>
      <c r="C59" s="58"/>
      <c r="D59" s="55"/>
      <c r="E59" s="58"/>
      <c r="F59" s="55"/>
      <c r="G59" s="58"/>
      <c r="H59" s="55"/>
      <c r="I59" s="58"/>
      <c r="J59" s="55"/>
      <c r="K59" s="58"/>
      <c r="L59" s="55"/>
      <c r="M59" s="58"/>
      <c r="N59" s="55"/>
      <c r="O59" s="58"/>
      <c r="P59" s="55"/>
      <c r="Q59" s="58"/>
      <c r="R59" s="55"/>
      <c r="S59" s="58"/>
      <c r="T59" s="55"/>
      <c r="U59" s="55"/>
      <c r="V59" s="55"/>
    </row>
    <row r="60" spans="1:22" x14ac:dyDescent="0.35">
      <c r="Q60" s="16"/>
      <c r="R60" s="16"/>
      <c r="S60" s="16"/>
      <c r="T60" s="16"/>
      <c r="U60" s="16"/>
      <c r="V60" s="16"/>
    </row>
  </sheetData>
  <mergeCells count="10">
    <mergeCell ref="U3:V3"/>
    <mergeCell ref="S3:T3"/>
    <mergeCell ref="Q3:R3"/>
    <mergeCell ref="O3:P3"/>
    <mergeCell ref="C3:D3"/>
    <mergeCell ref="E3:F3"/>
    <mergeCell ref="G3:H3"/>
    <mergeCell ref="I3:J3"/>
    <mergeCell ref="K3:L3"/>
    <mergeCell ref="M3:N3"/>
  </mergeCells>
  <conditionalFormatting sqref="C6">
    <cfRule type="cellIs" dxfId="733" priority="64" operator="between">
      <formula>1</formula>
      <formula>3</formula>
    </cfRule>
  </conditionalFormatting>
  <conditionalFormatting sqref="C7:C8">
    <cfRule type="cellIs" dxfId="732" priority="63" operator="between">
      <formula>1</formula>
      <formula>3</formula>
    </cfRule>
  </conditionalFormatting>
  <conditionalFormatting sqref="C12:C18">
    <cfRule type="cellIs" dxfId="731" priority="62" operator="between">
      <formula>1</formula>
      <formula>3</formula>
    </cfRule>
  </conditionalFormatting>
  <conditionalFormatting sqref="C22:C28">
    <cfRule type="cellIs" dxfId="730" priority="61" operator="between">
      <formula>1</formula>
      <formula>3</formula>
    </cfRule>
  </conditionalFormatting>
  <conditionalFormatting sqref="C32:C40">
    <cfRule type="cellIs" dxfId="729" priority="60" operator="between">
      <formula>1</formula>
      <formula>3</formula>
    </cfRule>
  </conditionalFormatting>
  <conditionalFormatting sqref="C43:C47">
    <cfRule type="cellIs" dxfId="728" priority="59" operator="between">
      <formula>1</formula>
      <formula>3</formula>
    </cfRule>
  </conditionalFormatting>
  <conditionalFormatting sqref="E6">
    <cfRule type="cellIs" dxfId="727" priority="58" operator="between">
      <formula>1</formula>
      <formula>3</formula>
    </cfRule>
  </conditionalFormatting>
  <conditionalFormatting sqref="E7:E8">
    <cfRule type="cellIs" dxfId="726" priority="57" operator="between">
      <formula>1</formula>
      <formula>3</formula>
    </cfRule>
  </conditionalFormatting>
  <conditionalFormatting sqref="E12:E18">
    <cfRule type="cellIs" dxfId="725" priority="56" operator="between">
      <formula>1</formula>
      <formula>3</formula>
    </cfRule>
  </conditionalFormatting>
  <conditionalFormatting sqref="E22:E28">
    <cfRule type="cellIs" dxfId="724" priority="55" operator="between">
      <formula>1</formula>
      <formula>3</formula>
    </cfRule>
  </conditionalFormatting>
  <conditionalFormatting sqref="E32:E40">
    <cfRule type="cellIs" dxfId="723" priority="54" operator="between">
      <formula>1</formula>
      <formula>3</formula>
    </cfRule>
  </conditionalFormatting>
  <conditionalFormatting sqref="E43:E47">
    <cfRule type="cellIs" dxfId="722" priority="53" operator="between">
      <formula>1</formula>
      <formula>3</formula>
    </cfRule>
  </conditionalFormatting>
  <conditionalFormatting sqref="G6">
    <cfRule type="cellIs" dxfId="721" priority="52" operator="between">
      <formula>1</formula>
      <formula>3</formula>
    </cfRule>
  </conditionalFormatting>
  <conditionalFormatting sqref="G7:G8">
    <cfRule type="cellIs" dxfId="720" priority="51" operator="between">
      <formula>1</formula>
      <formula>3</formula>
    </cfRule>
  </conditionalFormatting>
  <conditionalFormatting sqref="G12:G18">
    <cfRule type="cellIs" dxfId="719" priority="50" operator="between">
      <formula>1</formula>
      <formula>3</formula>
    </cfRule>
  </conditionalFormatting>
  <conditionalFormatting sqref="G22:G28">
    <cfRule type="cellIs" dxfId="718" priority="49" operator="between">
      <formula>1</formula>
      <formula>3</formula>
    </cfRule>
  </conditionalFormatting>
  <conditionalFormatting sqref="G32:G40">
    <cfRule type="cellIs" dxfId="717" priority="48" operator="between">
      <formula>1</formula>
      <formula>3</formula>
    </cfRule>
  </conditionalFormatting>
  <conditionalFormatting sqref="G43:G47">
    <cfRule type="cellIs" dxfId="716" priority="47" operator="between">
      <formula>1</formula>
      <formula>3</formula>
    </cfRule>
  </conditionalFormatting>
  <conditionalFormatting sqref="I6">
    <cfRule type="cellIs" dxfId="715" priority="46" operator="between">
      <formula>1</formula>
      <formula>3</formula>
    </cfRule>
  </conditionalFormatting>
  <conditionalFormatting sqref="I7:I8">
    <cfRule type="cellIs" dxfId="714" priority="45" operator="between">
      <formula>1</formula>
      <formula>3</formula>
    </cfRule>
  </conditionalFormatting>
  <conditionalFormatting sqref="I12:I18">
    <cfRule type="cellIs" dxfId="713" priority="44" operator="between">
      <formula>1</formula>
      <formula>3</formula>
    </cfRule>
  </conditionalFormatting>
  <conditionalFormatting sqref="I22:I28">
    <cfRule type="cellIs" dxfId="712" priority="43" operator="between">
      <formula>1</formula>
      <formula>3</formula>
    </cfRule>
  </conditionalFormatting>
  <conditionalFormatting sqref="I32:I40">
    <cfRule type="cellIs" dxfId="711" priority="42" operator="between">
      <formula>1</formula>
      <formula>3</formula>
    </cfRule>
  </conditionalFormatting>
  <conditionalFormatting sqref="I43:I47">
    <cfRule type="cellIs" dxfId="710" priority="41" operator="between">
      <formula>1</formula>
      <formula>3</formula>
    </cfRule>
  </conditionalFormatting>
  <conditionalFormatting sqref="K6">
    <cfRule type="cellIs" dxfId="709" priority="40" operator="between">
      <formula>1</formula>
      <formula>3</formula>
    </cfRule>
  </conditionalFormatting>
  <conditionalFormatting sqref="K7:K8">
    <cfRule type="cellIs" dxfId="708" priority="39" operator="between">
      <formula>1</formula>
      <formula>3</formula>
    </cfRule>
  </conditionalFormatting>
  <conditionalFormatting sqref="K12:K18">
    <cfRule type="cellIs" dxfId="707" priority="38" operator="between">
      <formula>1</formula>
      <formula>3</formula>
    </cfRule>
  </conditionalFormatting>
  <conditionalFormatting sqref="K22:K28">
    <cfRule type="cellIs" dxfId="706" priority="37" operator="between">
      <formula>1</formula>
      <formula>3</formula>
    </cfRule>
  </conditionalFormatting>
  <conditionalFormatting sqref="K32:K40">
    <cfRule type="cellIs" dxfId="705" priority="36" operator="between">
      <formula>1</formula>
      <formula>3</formula>
    </cfRule>
  </conditionalFormatting>
  <conditionalFormatting sqref="K43:K47">
    <cfRule type="cellIs" dxfId="704" priority="35" operator="between">
      <formula>1</formula>
      <formula>3</formula>
    </cfRule>
  </conditionalFormatting>
  <conditionalFormatting sqref="M6">
    <cfRule type="cellIs" dxfId="703" priority="34" operator="between">
      <formula>1</formula>
      <formula>3</formula>
    </cfRule>
  </conditionalFormatting>
  <conditionalFormatting sqref="M7:M8">
    <cfRule type="cellIs" dxfId="702" priority="33" operator="between">
      <formula>1</formula>
      <formula>3</formula>
    </cfRule>
  </conditionalFormatting>
  <conditionalFormatting sqref="M12:M18">
    <cfRule type="cellIs" dxfId="701" priority="32" operator="between">
      <formula>1</formula>
      <formula>3</formula>
    </cfRule>
  </conditionalFormatting>
  <conditionalFormatting sqref="M22:M28">
    <cfRule type="cellIs" dxfId="700" priority="31" operator="between">
      <formula>1</formula>
      <formula>3</formula>
    </cfRule>
  </conditionalFormatting>
  <conditionalFormatting sqref="M32:M40">
    <cfRule type="cellIs" dxfId="699" priority="30" operator="between">
      <formula>1</formula>
      <formula>3</formula>
    </cfRule>
  </conditionalFormatting>
  <conditionalFormatting sqref="M43:M47">
    <cfRule type="cellIs" dxfId="698" priority="29" operator="between">
      <formula>1</formula>
      <formula>3</formula>
    </cfRule>
  </conditionalFormatting>
  <conditionalFormatting sqref="O6">
    <cfRule type="cellIs" dxfId="697" priority="28" operator="between">
      <formula>1</formula>
      <formula>3</formula>
    </cfRule>
  </conditionalFormatting>
  <conditionalFormatting sqref="O7:O8">
    <cfRule type="cellIs" dxfId="696" priority="27" operator="between">
      <formula>1</formula>
      <formula>3</formula>
    </cfRule>
  </conditionalFormatting>
  <conditionalFormatting sqref="O12:O18">
    <cfRule type="cellIs" dxfId="695" priority="26" operator="between">
      <formula>1</formula>
      <formula>3</formula>
    </cfRule>
  </conditionalFormatting>
  <conditionalFormatting sqref="O22:O28">
    <cfRule type="cellIs" dxfId="694" priority="25" operator="between">
      <formula>1</formula>
      <formula>3</formula>
    </cfRule>
  </conditionalFormatting>
  <conditionalFormatting sqref="O32:O40">
    <cfRule type="cellIs" dxfId="693" priority="24" operator="between">
      <formula>1</formula>
      <formula>3</formula>
    </cfRule>
  </conditionalFormatting>
  <conditionalFormatting sqref="O43:O47">
    <cfRule type="cellIs" dxfId="692" priority="23" operator="between">
      <formula>1</formula>
      <formula>3</formula>
    </cfRule>
  </conditionalFormatting>
  <conditionalFormatting sqref="Q6">
    <cfRule type="cellIs" dxfId="691" priority="22" operator="between">
      <formula>1</formula>
      <formula>3</formula>
    </cfRule>
  </conditionalFormatting>
  <conditionalFormatting sqref="Q7:Q8">
    <cfRule type="cellIs" dxfId="690" priority="21" operator="between">
      <formula>1</formula>
      <formula>3</formula>
    </cfRule>
  </conditionalFormatting>
  <conditionalFormatting sqref="Q12:Q18">
    <cfRule type="cellIs" dxfId="689" priority="20" operator="between">
      <formula>1</formula>
      <formula>3</formula>
    </cfRule>
  </conditionalFormatting>
  <conditionalFormatting sqref="Q22:Q28">
    <cfRule type="cellIs" dxfId="688" priority="19" operator="between">
      <formula>1</formula>
      <formula>3</formula>
    </cfRule>
  </conditionalFormatting>
  <conditionalFormatting sqref="Q32:Q40">
    <cfRule type="cellIs" dxfId="687" priority="18" operator="between">
      <formula>1</formula>
      <formula>3</formula>
    </cfRule>
  </conditionalFormatting>
  <conditionalFormatting sqref="Q43:Q47">
    <cfRule type="cellIs" dxfId="686" priority="17" operator="between">
      <formula>1</formula>
      <formula>3</formula>
    </cfRule>
  </conditionalFormatting>
  <conditionalFormatting sqref="S6">
    <cfRule type="cellIs" dxfId="685" priority="16" operator="between">
      <formula>1</formula>
      <formula>3</formula>
    </cfRule>
  </conditionalFormatting>
  <conditionalFormatting sqref="S7:S8">
    <cfRule type="cellIs" dxfId="684" priority="15" operator="between">
      <formula>1</formula>
      <formula>3</formula>
    </cfRule>
  </conditionalFormatting>
  <conditionalFormatting sqref="S12:S18">
    <cfRule type="cellIs" dxfId="683" priority="14" operator="between">
      <formula>1</formula>
      <formula>3</formula>
    </cfRule>
  </conditionalFormatting>
  <conditionalFormatting sqref="S22:S28">
    <cfRule type="cellIs" dxfId="682" priority="13" operator="between">
      <formula>1</formula>
      <formula>3</formula>
    </cfRule>
  </conditionalFormatting>
  <conditionalFormatting sqref="S32:S40">
    <cfRule type="cellIs" dxfId="681" priority="12" operator="between">
      <formula>1</formula>
      <formula>3</formula>
    </cfRule>
  </conditionalFormatting>
  <conditionalFormatting sqref="S43:S47">
    <cfRule type="cellIs" dxfId="680" priority="11" operator="between">
      <formula>1</formula>
      <formula>3</formula>
    </cfRule>
  </conditionalFormatting>
  <conditionalFormatting sqref="U6">
    <cfRule type="cellIs" dxfId="679" priority="6" operator="between">
      <formula>1</formula>
      <formula>3</formula>
    </cfRule>
  </conditionalFormatting>
  <conditionalFormatting sqref="U7:U8">
    <cfRule type="cellIs" dxfId="678" priority="5" operator="between">
      <formula>1</formula>
      <formula>3</formula>
    </cfRule>
  </conditionalFormatting>
  <conditionalFormatting sqref="U12:U18">
    <cfRule type="cellIs" dxfId="677" priority="4" operator="between">
      <formula>1</formula>
      <formula>3</formula>
    </cfRule>
  </conditionalFormatting>
  <conditionalFormatting sqref="U22:U28">
    <cfRule type="cellIs" dxfId="676" priority="3" operator="between">
      <formula>1</formula>
      <formula>3</formula>
    </cfRule>
  </conditionalFormatting>
  <conditionalFormatting sqref="U32:U40">
    <cfRule type="cellIs" dxfId="675" priority="2" operator="between">
      <formula>1</formula>
      <formula>3</formula>
    </cfRule>
  </conditionalFormatting>
  <conditionalFormatting sqref="U43:U47">
    <cfRule type="cellIs" dxfId="674" priority="1" operator="between">
      <formula>1</formula>
      <formula>3</formula>
    </cfRule>
  </conditionalFormatting>
  <pageMargins left="0.51181102362204722" right="0.70866141732283472" top="0.55118110236220474" bottom="0.74803149606299213" header="0.31496062992125984" footer="0.31496062992125984"/>
  <pageSetup paperSize="121" scale="77" orientation="landscape" r:id="rId1"/>
  <headerFooter>
    <oddHeader>&amp;C&amp;"Arial Black"&amp;11&amp;KFF0000OFFICIAL&amp;1#</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W61"/>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6.3984375" customWidth="1"/>
    <col min="3" max="14" width="7.73046875" customWidth="1"/>
    <col min="15" max="16" width="7.73046875" style="16" customWidth="1"/>
  </cols>
  <sheetData>
    <row r="1" spans="1:22" ht="55.5" customHeight="1" x14ac:dyDescent="0.35">
      <c r="B1" s="25" t="s">
        <v>210</v>
      </c>
      <c r="C1" s="16"/>
      <c r="D1" s="16"/>
      <c r="E1" s="16"/>
      <c r="F1" s="16"/>
      <c r="G1" s="16"/>
      <c r="H1" s="16"/>
      <c r="I1" s="16"/>
      <c r="J1" s="16"/>
      <c r="K1" s="16"/>
      <c r="L1" s="16"/>
      <c r="M1" s="16"/>
      <c r="N1" s="16"/>
      <c r="Q1" s="16"/>
      <c r="R1" s="16"/>
      <c r="S1" s="16"/>
      <c r="T1" s="16"/>
      <c r="U1" s="16"/>
      <c r="V1" s="16"/>
    </row>
    <row r="2" spans="1:22" ht="15" x14ac:dyDescent="0.35">
      <c r="A2" s="16"/>
      <c r="B2" s="32" t="s">
        <v>423</v>
      </c>
      <c r="C2" s="16"/>
      <c r="D2" s="16"/>
      <c r="E2" s="16"/>
      <c r="F2" s="16"/>
      <c r="G2" s="16"/>
      <c r="H2" s="16"/>
      <c r="I2" s="16"/>
      <c r="J2" s="16"/>
      <c r="K2" s="16"/>
      <c r="L2" s="16"/>
      <c r="M2" s="16"/>
      <c r="N2" s="16"/>
      <c r="Q2" s="16"/>
      <c r="R2" s="16"/>
      <c r="S2" s="16"/>
      <c r="T2" s="16"/>
      <c r="U2" s="16"/>
      <c r="V2" s="16"/>
    </row>
    <row r="3" spans="1:22" ht="15" x14ac:dyDescent="0.35">
      <c r="A3" s="38"/>
      <c r="B3" s="48"/>
      <c r="C3" s="230" t="s">
        <v>382</v>
      </c>
      <c r="D3" s="230"/>
      <c r="E3" s="230" t="s">
        <v>383</v>
      </c>
      <c r="F3" s="230"/>
      <c r="G3" s="230" t="s">
        <v>384</v>
      </c>
      <c r="H3" s="230"/>
      <c r="I3" s="230" t="s">
        <v>385</v>
      </c>
      <c r="J3" s="230"/>
      <c r="K3" s="230" t="s">
        <v>386</v>
      </c>
      <c r="L3" s="230"/>
      <c r="M3" s="230" t="s">
        <v>387</v>
      </c>
      <c r="N3" s="230"/>
      <c r="O3" s="230" t="s">
        <v>388</v>
      </c>
      <c r="P3" s="230"/>
      <c r="Q3" s="230" t="s">
        <v>389</v>
      </c>
      <c r="R3" s="230"/>
      <c r="S3" s="230" t="s">
        <v>390</v>
      </c>
      <c r="T3" s="230"/>
      <c r="U3" s="230" t="s">
        <v>391</v>
      </c>
      <c r="V3" s="230"/>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2.75" customHeight="1" x14ac:dyDescent="0.35">
      <c r="A5" s="15"/>
      <c r="B5" s="33" t="s">
        <v>278</v>
      </c>
      <c r="C5" s="45"/>
      <c r="D5" s="42"/>
      <c r="E5" s="45"/>
      <c r="F5" s="42"/>
      <c r="G5" s="45"/>
      <c r="H5" s="42"/>
      <c r="I5" s="45"/>
      <c r="J5" s="42"/>
      <c r="K5" s="45"/>
      <c r="L5" s="42"/>
      <c r="M5" s="45"/>
      <c r="N5" s="42"/>
      <c r="O5" s="45"/>
      <c r="P5" s="42"/>
      <c r="Q5" s="45"/>
      <c r="R5" s="42"/>
      <c r="S5" s="45"/>
      <c r="T5" s="42"/>
      <c r="U5" s="45"/>
      <c r="V5" s="42"/>
    </row>
    <row r="6" spans="1:22" ht="12.75" customHeight="1" x14ac:dyDescent="0.35">
      <c r="A6" s="15"/>
      <c r="B6" s="34" t="s">
        <v>188</v>
      </c>
      <c r="C6" s="58">
        <v>8</v>
      </c>
      <c r="D6" s="42">
        <v>0.32679738562091504</v>
      </c>
      <c r="E6" s="58">
        <v>8</v>
      </c>
      <c r="F6" s="42">
        <v>0.31140521603736859</v>
      </c>
      <c r="G6" s="58">
        <v>9</v>
      </c>
      <c r="H6" s="42">
        <v>0.42194092827004215</v>
      </c>
      <c r="I6" s="58" t="s">
        <v>272</v>
      </c>
      <c r="J6" s="42" t="s">
        <v>231</v>
      </c>
      <c r="K6" s="58">
        <v>11</v>
      </c>
      <c r="L6" s="42">
        <v>0.672782874617737</v>
      </c>
      <c r="M6" s="58">
        <v>8</v>
      </c>
      <c r="N6" s="42">
        <v>0.4944375772558714</v>
      </c>
      <c r="O6" s="58">
        <v>11</v>
      </c>
      <c r="P6" s="42">
        <f t="shared" ref="P6:P18" si="0">O6/$O$18*100</f>
        <v>0.66626287098728043</v>
      </c>
      <c r="Q6" s="58">
        <v>8</v>
      </c>
      <c r="R6" s="42">
        <f t="shared" ref="R6:R17" si="1">Q6/$Q$18*100</f>
        <v>0.52735662491760049</v>
      </c>
      <c r="S6" s="58">
        <v>14</v>
      </c>
      <c r="T6" s="42">
        <v>1.2089810017271159</v>
      </c>
      <c r="U6" s="58">
        <v>11</v>
      </c>
      <c r="V6" s="42">
        <v>0.96153846153846156</v>
      </c>
    </row>
    <row r="7" spans="1:22" ht="12.75" customHeight="1" x14ac:dyDescent="0.35">
      <c r="A7" s="15"/>
      <c r="B7" s="34" t="s">
        <v>190</v>
      </c>
      <c r="C7" s="58">
        <v>325</v>
      </c>
      <c r="D7" s="42">
        <v>13.276143790849673</v>
      </c>
      <c r="E7" s="58">
        <v>339</v>
      </c>
      <c r="F7" s="42">
        <v>13.195796029583494</v>
      </c>
      <c r="G7" s="58">
        <v>275</v>
      </c>
      <c r="H7" s="42">
        <v>12.892639474917955</v>
      </c>
      <c r="I7" s="58">
        <v>321</v>
      </c>
      <c r="J7" s="42">
        <v>17.276641550053821</v>
      </c>
      <c r="K7" s="58">
        <v>339</v>
      </c>
      <c r="L7" s="42">
        <v>20.733944954128443</v>
      </c>
      <c r="M7" s="58">
        <v>328</v>
      </c>
      <c r="N7" s="42">
        <v>20.271940667490728</v>
      </c>
      <c r="O7" s="58">
        <v>317</v>
      </c>
      <c r="P7" s="42">
        <f t="shared" si="0"/>
        <v>19.200484554815265</v>
      </c>
      <c r="Q7" s="58">
        <v>257</v>
      </c>
      <c r="R7" s="42">
        <f t="shared" si="1"/>
        <v>16.941331575477918</v>
      </c>
      <c r="S7" s="58">
        <v>167</v>
      </c>
      <c r="T7" s="42">
        <v>14.421416234887738</v>
      </c>
      <c r="U7" s="58">
        <v>188</v>
      </c>
      <c r="V7" s="42">
        <v>16.433566433566433</v>
      </c>
    </row>
    <row r="8" spans="1:22" x14ac:dyDescent="0.35">
      <c r="A8" s="6"/>
      <c r="B8" s="34" t="s">
        <v>293</v>
      </c>
      <c r="C8" s="58">
        <v>86</v>
      </c>
      <c r="D8" s="63">
        <v>3.5130718954248366</v>
      </c>
      <c r="E8" s="58">
        <v>101</v>
      </c>
      <c r="F8" s="63">
        <v>3.9314908524717787</v>
      </c>
      <c r="G8" s="58">
        <v>111</v>
      </c>
      <c r="H8" s="63">
        <v>5.2039381153305202</v>
      </c>
      <c r="I8" s="58">
        <v>92</v>
      </c>
      <c r="J8" s="63">
        <v>4.9515608180839612</v>
      </c>
      <c r="K8" s="58">
        <v>122</v>
      </c>
      <c r="L8" s="63">
        <v>7.4617737003058098</v>
      </c>
      <c r="M8" s="58">
        <v>111</v>
      </c>
      <c r="N8" s="63">
        <v>6.860321384425216</v>
      </c>
      <c r="O8" s="58">
        <v>104</v>
      </c>
      <c r="P8" s="63">
        <f t="shared" si="0"/>
        <v>6.2992125984251963</v>
      </c>
      <c r="Q8" s="58">
        <v>92</v>
      </c>
      <c r="R8" s="63">
        <f t="shared" si="1"/>
        <v>6.0646011865524061</v>
      </c>
      <c r="S8" s="58">
        <v>73</v>
      </c>
      <c r="T8" s="63">
        <v>6.3039723661485318</v>
      </c>
      <c r="U8" s="58">
        <v>101</v>
      </c>
      <c r="V8" s="63">
        <v>8.8286713286713283</v>
      </c>
    </row>
    <row r="9" spans="1:22" x14ac:dyDescent="0.35">
      <c r="A9" s="6"/>
      <c r="B9" s="34" t="s">
        <v>294</v>
      </c>
      <c r="C9" s="58">
        <v>25</v>
      </c>
      <c r="D9" s="42">
        <v>1.0212418300653594</v>
      </c>
      <c r="E9" s="58">
        <v>29</v>
      </c>
      <c r="F9" s="42">
        <v>1.1288439081354613</v>
      </c>
      <c r="G9" s="58">
        <v>16</v>
      </c>
      <c r="H9" s="42">
        <v>0.75011720581340835</v>
      </c>
      <c r="I9" s="58">
        <v>19</v>
      </c>
      <c r="J9" s="42">
        <v>1.022604951560818</v>
      </c>
      <c r="K9" s="58">
        <v>14</v>
      </c>
      <c r="L9" s="42">
        <v>0.85626911314984711</v>
      </c>
      <c r="M9" s="58">
        <v>13</v>
      </c>
      <c r="N9" s="42">
        <v>0.80346106304079112</v>
      </c>
      <c r="O9" s="58">
        <v>16</v>
      </c>
      <c r="P9" s="42">
        <f t="shared" si="0"/>
        <v>0.96910963052695331</v>
      </c>
      <c r="Q9" s="58">
        <v>12</v>
      </c>
      <c r="R9" s="42">
        <f t="shared" si="1"/>
        <v>0.79103493737640085</v>
      </c>
      <c r="S9" s="58">
        <v>10</v>
      </c>
      <c r="T9" s="42">
        <v>0.86355785837651122</v>
      </c>
      <c r="U9" s="58">
        <v>13</v>
      </c>
      <c r="V9" s="42">
        <v>1.1363636363636365</v>
      </c>
    </row>
    <row r="10" spans="1:22" x14ac:dyDescent="0.35">
      <c r="A10" s="16"/>
      <c r="B10" s="34" t="s">
        <v>196</v>
      </c>
      <c r="C10" s="58">
        <v>151</v>
      </c>
      <c r="D10" s="42">
        <v>6.1683006535947715</v>
      </c>
      <c r="E10" s="58">
        <v>130</v>
      </c>
      <c r="F10" s="42">
        <v>5.0603347606072404</v>
      </c>
      <c r="G10" s="58">
        <v>128</v>
      </c>
      <c r="H10" s="42">
        <v>6.0009376465072668</v>
      </c>
      <c r="I10" s="58">
        <v>95</v>
      </c>
      <c r="J10" s="42">
        <v>5.1130247578040899</v>
      </c>
      <c r="K10" s="58">
        <v>90</v>
      </c>
      <c r="L10" s="42">
        <v>5.5045871559633035</v>
      </c>
      <c r="M10" s="58">
        <v>83</v>
      </c>
      <c r="N10" s="42">
        <v>5.1297898640296662</v>
      </c>
      <c r="O10" s="58">
        <v>82</v>
      </c>
      <c r="P10" s="42">
        <f t="shared" si="0"/>
        <v>4.9666868564506359</v>
      </c>
      <c r="Q10" s="58">
        <v>87</v>
      </c>
      <c r="R10" s="42">
        <f t="shared" si="1"/>
        <v>5.7350032959789052</v>
      </c>
      <c r="S10" s="58">
        <v>70</v>
      </c>
      <c r="T10" s="42">
        <v>6.0449050086355784</v>
      </c>
      <c r="U10" s="58">
        <v>72</v>
      </c>
      <c r="V10" s="42">
        <v>6.2937062937062942</v>
      </c>
    </row>
    <row r="11" spans="1:22" x14ac:dyDescent="0.35">
      <c r="A11" s="16"/>
      <c r="B11" s="34" t="s">
        <v>295</v>
      </c>
      <c r="C11" s="58">
        <v>43</v>
      </c>
      <c r="D11" s="55">
        <v>1.7565359477124183</v>
      </c>
      <c r="E11" s="58">
        <v>48</v>
      </c>
      <c r="F11" s="55">
        <v>1.8684312962242118</v>
      </c>
      <c r="G11" s="58">
        <v>43</v>
      </c>
      <c r="H11" s="55">
        <v>2.0159399906235347</v>
      </c>
      <c r="I11" s="58">
        <v>46</v>
      </c>
      <c r="J11" s="55">
        <v>2.4757804090419806</v>
      </c>
      <c r="K11" s="58">
        <v>34</v>
      </c>
      <c r="L11" s="55">
        <v>2.0795107033639142</v>
      </c>
      <c r="M11" s="58">
        <v>45</v>
      </c>
      <c r="N11" s="55">
        <v>2.781211372064277</v>
      </c>
      <c r="O11" s="58">
        <v>48</v>
      </c>
      <c r="P11" s="55">
        <f t="shared" si="0"/>
        <v>2.9073288915808604</v>
      </c>
      <c r="Q11" s="58">
        <v>48</v>
      </c>
      <c r="R11" s="55">
        <f t="shared" si="1"/>
        <v>3.1641397495056034</v>
      </c>
      <c r="S11" s="58">
        <v>30</v>
      </c>
      <c r="T11" s="55">
        <v>2.5906735751295336</v>
      </c>
      <c r="U11" s="58">
        <v>33</v>
      </c>
      <c r="V11" s="55">
        <v>2.8846153846153846</v>
      </c>
    </row>
    <row r="12" spans="1:22" x14ac:dyDescent="0.35">
      <c r="A12" s="16"/>
      <c r="B12" s="37" t="s">
        <v>296</v>
      </c>
      <c r="C12" s="58">
        <v>206</v>
      </c>
      <c r="D12" s="42">
        <v>8.4150326797385624</v>
      </c>
      <c r="E12" s="58">
        <v>297</v>
      </c>
      <c r="F12" s="42">
        <v>11.560918645387311</v>
      </c>
      <c r="G12" s="58">
        <v>193</v>
      </c>
      <c r="H12" s="42">
        <v>9.0482887951242397</v>
      </c>
      <c r="I12" s="58">
        <v>212</v>
      </c>
      <c r="J12" s="42">
        <v>11.410118406889127</v>
      </c>
      <c r="K12" s="58">
        <v>212</v>
      </c>
      <c r="L12" s="42">
        <v>12.966360856269112</v>
      </c>
      <c r="M12" s="58">
        <v>227</v>
      </c>
      <c r="N12" s="42">
        <v>14.029666254635353</v>
      </c>
      <c r="O12" s="58">
        <v>269</v>
      </c>
      <c r="P12" s="42">
        <f t="shared" si="0"/>
        <v>16.293155663234405</v>
      </c>
      <c r="Q12" s="58">
        <v>280</v>
      </c>
      <c r="R12" s="42">
        <f t="shared" si="1"/>
        <v>18.45748187211602</v>
      </c>
      <c r="S12" s="58">
        <v>245</v>
      </c>
      <c r="T12" s="42">
        <v>21.157167530224523</v>
      </c>
      <c r="U12" s="58">
        <v>192</v>
      </c>
      <c r="V12" s="42">
        <v>16.783216783216783</v>
      </c>
    </row>
    <row r="13" spans="1:22" x14ac:dyDescent="0.35">
      <c r="A13" s="16"/>
      <c r="B13" s="34" t="s">
        <v>297</v>
      </c>
      <c r="C13" s="58">
        <v>1056</v>
      </c>
      <c r="D13" s="42">
        <v>43.137254901960787</v>
      </c>
      <c r="E13" s="58">
        <v>1071</v>
      </c>
      <c r="F13" s="42">
        <v>41.689373297002724</v>
      </c>
      <c r="G13" s="58">
        <v>871</v>
      </c>
      <c r="H13" s="42">
        <v>40.834505391467417</v>
      </c>
      <c r="I13" s="58">
        <v>665</v>
      </c>
      <c r="J13" s="42">
        <v>35.791173304628629</v>
      </c>
      <c r="K13" s="58">
        <v>449</v>
      </c>
      <c r="L13" s="42">
        <v>27.461773700305809</v>
      </c>
      <c r="M13" s="58">
        <v>458</v>
      </c>
      <c r="N13" s="42">
        <v>28.30655129789864</v>
      </c>
      <c r="O13" s="58">
        <v>440</v>
      </c>
      <c r="P13" s="42">
        <f t="shared" si="0"/>
        <v>26.650514839491219</v>
      </c>
      <c r="Q13" s="58">
        <v>448</v>
      </c>
      <c r="R13" s="42">
        <f t="shared" si="1"/>
        <v>29.531970995385631</v>
      </c>
      <c r="S13" s="58">
        <v>369</v>
      </c>
      <c r="T13" s="42">
        <v>31.865284974093267</v>
      </c>
      <c r="U13" s="58">
        <v>369</v>
      </c>
      <c r="V13" s="42">
        <v>32.255244755244753</v>
      </c>
    </row>
    <row r="14" spans="1:22" x14ac:dyDescent="0.35">
      <c r="A14" s="16"/>
      <c r="B14" s="37" t="s">
        <v>298</v>
      </c>
      <c r="C14" s="58">
        <v>126</v>
      </c>
      <c r="D14" s="42">
        <v>5.1470588235294112</v>
      </c>
      <c r="E14" s="58">
        <v>153</v>
      </c>
      <c r="F14" s="42">
        <v>5.9556247567146752</v>
      </c>
      <c r="G14" s="58">
        <v>132</v>
      </c>
      <c r="H14" s="42">
        <v>6.1884669479606194</v>
      </c>
      <c r="I14" s="58">
        <v>128</v>
      </c>
      <c r="J14" s="42">
        <v>6.8891280947255105</v>
      </c>
      <c r="K14" s="58">
        <v>98</v>
      </c>
      <c r="L14" s="42">
        <v>5.9938837920489298</v>
      </c>
      <c r="M14" s="58">
        <v>97</v>
      </c>
      <c r="N14" s="42">
        <v>5.9950556242274411</v>
      </c>
      <c r="O14" s="58">
        <v>119</v>
      </c>
      <c r="P14" s="42">
        <f t="shared" si="0"/>
        <v>7.2077528770442161</v>
      </c>
      <c r="Q14" s="58">
        <v>99</v>
      </c>
      <c r="R14" s="42">
        <f t="shared" si="1"/>
        <v>6.5260382333553064</v>
      </c>
      <c r="S14" s="58">
        <v>86</v>
      </c>
      <c r="T14" s="42">
        <v>7.4265975820379975</v>
      </c>
      <c r="U14" s="58">
        <v>57</v>
      </c>
      <c r="V14" s="42">
        <v>4.9825174825174825</v>
      </c>
    </row>
    <row r="15" spans="1:22" x14ac:dyDescent="0.35">
      <c r="A15" s="16"/>
      <c r="B15" s="34" t="s">
        <v>299</v>
      </c>
      <c r="C15" s="58">
        <v>293</v>
      </c>
      <c r="D15" s="42">
        <v>11.968954248366014</v>
      </c>
      <c r="E15" s="58">
        <v>289</v>
      </c>
      <c r="F15" s="42">
        <v>11.249513429349941</v>
      </c>
      <c r="G15" s="58">
        <v>242</v>
      </c>
      <c r="H15" s="42">
        <v>11.345522737927801</v>
      </c>
      <c r="I15" s="58">
        <v>212</v>
      </c>
      <c r="J15" s="42">
        <v>11.410118406889127</v>
      </c>
      <c r="K15" s="58">
        <v>188</v>
      </c>
      <c r="L15" s="42">
        <v>11.498470948012232</v>
      </c>
      <c r="M15" s="58">
        <v>182</v>
      </c>
      <c r="N15" s="42">
        <v>11.248454882571075</v>
      </c>
      <c r="O15" s="58">
        <v>182</v>
      </c>
      <c r="P15" s="42">
        <f t="shared" si="0"/>
        <v>11.023622047244094</v>
      </c>
      <c r="Q15" s="58">
        <v>123</v>
      </c>
      <c r="R15" s="42">
        <f t="shared" si="1"/>
        <v>8.1081081081081088</v>
      </c>
      <c r="S15" s="58">
        <v>50</v>
      </c>
      <c r="T15" s="42">
        <v>4.3177892918825558</v>
      </c>
      <c r="U15" s="58">
        <v>67</v>
      </c>
      <c r="V15" s="42">
        <v>5.8566433566433567</v>
      </c>
    </row>
    <row r="16" spans="1:22" x14ac:dyDescent="0.35">
      <c r="A16" s="16"/>
      <c r="B16" s="34" t="s">
        <v>300</v>
      </c>
      <c r="C16" s="58">
        <v>48</v>
      </c>
      <c r="D16" s="42">
        <v>1.9607843137254901</v>
      </c>
      <c r="E16" s="58">
        <v>47</v>
      </c>
      <c r="F16" s="42">
        <v>1.8295056442195405</v>
      </c>
      <c r="G16" s="58">
        <v>31</v>
      </c>
      <c r="H16" s="42">
        <v>1.4533520862634786</v>
      </c>
      <c r="I16" s="58">
        <v>20</v>
      </c>
      <c r="J16" s="42">
        <v>1.0764262648008611</v>
      </c>
      <c r="K16" s="58">
        <v>37</v>
      </c>
      <c r="L16" s="42">
        <v>2.2629969418960245</v>
      </c>
      <c r="M16" s="58">
        <v>41</v>
      </c>
      <c r="N16" s="42">
        <v>2.533992583436341</v>
      </c>
      <c r="O16" s="58">
        <v>46</v>
      </c>
      <c r="P16" s="42">
        <f t="shared" si="0"/>
        <v>2.7861901877649911</v>
      </c>
      <c r="Q16" s="58">
        <v>35</v>
      </c>
      <c r="R16" s="42">
        <f t="shared" si="1"/>
        <v>2.3071852340145025</v>
      </c>
      <c r="S16" s="58">
        <v>21</v>
      </c>
      <c r="T16" s="42">
        <v>1.8134715025906734</v>
      </c>
      <c r="U16" s="58">
        <v>20</v>
      </c>
      <c r="V16" s="42">
        <v>1.7482517482517483</v>
      </c>
    </row>
    <row r="17" spans="1:22" x14ac:dyDescent="0.35">
      <c r="A17" s="16"/>
      <c r="B17" s="34" t="s">
        <v>230</v>
      </c>
      <c r="C17" s="58">
        <v>81</v>
      </c>
      <c r="D17" s="63">
        <v>3.3088235294117649</v>
      </c>
      <c r="E17" s="58">
        <v>57</v>
      </c>
      <c r="F17" s="63">
        <v>2.2187621642662516</v>
      </c>
      <c r="G17" s="58">
        <v>82</v>
      </c>
      <c r="H17" s="63">
        <v>3.8443506797937177</v>
      </c>
      <c r="I17" s="58">
        <v>46</v>
      </c>
      <c r="J17" s="63">
        <v>2.4757804090419806</v>
      </c>
      <c r="K17" s="58">
        <v>41</v>
      </c>
      <c r="L17" s="63">
        <v>2.5076452599388377</v>
      </c>
      <c r="M17" s="58">
        <v>25</v>
      </c>
      <c r="N17" s="63">
        <v>1.5451174289245984</v>
      </c>
      <c r="O17" s="58">
        <v>17</v>
      </c>
      <c r="P17" s="63">
        <f t="shared" si="0"/>
        <v>1.029678982434888</v>
      </c>
      <c r="Q17" s="58">
        <v>28</v>
      </c>
      <c r="R17" s="63">
        <f t="shared" si="1"/>
        <v>1.8457481872116019</v>
      </c>
      <c r="S17" s="58">
        <v>23</v>
      </c>
      <c r="T17" s="63">
        <v>1.9861830742659756</v>
      </c>
      <c r="U17" s="58">
        <v>21</v>
      </c>
      <c r="V17" s="63">
        <v>1.8356643356643356</v>
      </c>
    </row>
    <row r="18" spans="1:22" x14ac:dyDescent="0.35">
      <c r="A18" s="16"/>
      <c r="B18" s="36" t="s">
        <v>269</v>
      </c>
      <c r="C18" s="88">
        <v>2448</v>
      </c>
      <c r="D18" s="89">
        <v>100</v>
      </c>
      <c r="E18" s="88">
        <v>2569</v>
      </c>
      <c r="F18" s="89">
        <v>100</v>
      </c>
      <c r="G18" s="88">
        <v>2133</v>
      </c>
      <c r="H18" s="89">
        <v>100</v>
      </c>
      <c r="I18" s="88">
        <v>1858</v>
      </c>
      <c r="J18" s="89">
        <v>100</v>
      </c>
      <c r="K18" s="88">
        <v>1635</v>
      </c>
      <c r="L18" s="89">
        <v>100</v>
      </c>
      <c r="M18" s="88">
        <v>1618</v>
      </c>
      <c r="N18" s="89">
        <v>100</v>
      </c>
      <c r="O18" s="88">
        <v>1651</v>
      </c>
      <c r="P18" s="89">
        <f t="shared" si="0"/>
        <v>100</v>
      </c>
      <c r="Q18" s="88">
        <v>1517</v>
      </c>
      <c r="R18" s="89">
        <f>SUM(R6:R17)</f>
        <v>100</v>
      </c>
      <c r="S18" s="88">
        <v>1158</v>
      </c>
      <c r="T18" s="89">
        <v>100</v>
      </c>
      <c r="U18" s="88">
        <v>1144</v>
      </c>
      <c r="V18" s="89">
        <v>99.999999999999986</v>
      </c>
    </row>
    <row r="19" spans="1:22" x14ac:dyDescent="0.35">
      <c r="A19" s="16"/>
      <c r="B19" s="34"/>
      <c r="C19" s="45"/>
      <c r="D19" s="42"/>
      <c r="E19" s="45"/>
      <c r="F19" s="42"/>
      <c r="G19" s="45"/>
      <c r="H19" s="42"/>
      <c r="I19" s="45"/>
      <c r="J19" s="42"/>
      <c r="K19" s="45"/>
      <c r="L19" s="42"/>
      <c r="M19" s="45"/>
      <c r="N19" s="42"/>
      <c r="O19" s="45"/>
      <c r="P19" s="42"/>
      <c r="Q19" s="45"/>
      <c r="R19" s="42"/>
      <c r="S19" s="45"/>
      <c r="T19" s="42"/>
      <c r="U19" s="45"/>
      <c r="V19" s="42"/>
    </row>
    <row r="20" spans="1:22" x14ac:dyDescent="0.35">
      <c r="A20" s="16"/>
      <c r="B20" s="34"/>
      <c r="C20" s="58"/>
      <c r="D20" s="55"/>
      <c r="E20" s="58"/>
      <c r="F20" s="55"/>
      <c r="G20" s="58"/>
      <c r="H20" s="55"/>
      <c r="I20" s="58"/>
      <c r="J20" s="55"/>
      <c r="K20" s="58"/>
      <c r="L20" s="55"/>
      <c r="M20" s="58"/>
      <c r="N20" s="55"/>
      <c r="O20" s="58"/>
      <c r="P20" s="55"/>
      <c r="Q20" s="58"/>
      <c r="R20" s="55"/>
      <c r="S20" s="58"/>
      <c r="T20" s="55"/>
      <c r="U20" s="58"/>
      <c r="V20" s="55"/>
    </row>
    <row r="21" spans="1:22" x14ac:dyDescent="0.35">
      <c r="A21" s="16"/>
      <c r="B21" s="33" t="s">
        <v>285</v>
      </c>
      <c r="C21" s="45"/>
      <c r="D21" s="42"/>
      <c r="E21" s="45"/>
      <c r="F21" s="42"/>
      <c r="G21" s="45"/>
      <c r="H21" s="42"/>
      <c r="I21" s="45"/>
      <c r="J21" s="42"/>
      <c r="K21" s="45"/>
      <c r="L21" s="42"/>
      <c r="M21" s="45"/>
      <c r="N21" s="42"/>
      <c r="O21" s="45"/>
      <c r="P21" s="42"/>
      <c r="Q21" s="45"/>
      <c r="R21" s="42"/>
      <c r="S21" s="45"/>
      <c r="T21" s="42"/>
      <c r="U21" s="45"/>
      <c r="V21" s="42"/>
    </row>
    <row r="22" spans="1:22" x14ac:dyDescent="0.35">
      <c r="A22" s="16"/>
      <c r="B22" s="34" t="s">
        <v>188</v>
      </c>
      <c r="C22" s="58">
        <v>0</v>
      </c>
      <c r="D22" s="42">
        <v>0</v>
      </c>
      <c r="E22" s="58">
        <v>0</v>
      </c>
      <c r="F22" s="42">
        <v>0</v>
      </c>
      <c r="G22" s="58" t="s">
        <v>272</v>
      </c>
      <c r="H22" s="42" t="s">
        <v>231</v>
      </c>
      <c r="I22" s="58">
        <v>0</v>
      </c>
      <c r="J22" s="42">
        <v>0</v>
      </c>
      <c r="K22" s="58">
        <v>0</v>
      </c>
      <c r="L22" s="42">
        <v>0</v>
      </c>
      <c r="M22" s="58" t="s">
        <v>272</v>
      </c>
      <c r="N22" s="42" t="s">
        <v>231</v>
      </c>
      <c r="O22" s="58" t="s">
        <v>272</v>
      </c>
      <c r="P22" s="42" t="s">
        <v>231</v>
      </c>
      <c r="Q22" s="58" t="s">
        <v>272</v>
      </c>
      <c r="R22" s="42" t="s">
        <v>231</v>
      </c>
      <c r="S22" s="58" t="s">
        <v>272</v>
      </c>
      <c r="T22" s="42" t="s">
        <v>231</v>
      </c>
      <c r="U22" s="58" t="s">
        <v>272</v>
      </c>
      <c r="V22" s="42" t="s">
        <v>231</v>
      </c>
    </row>
    <row r="23" spans="1:22" x14ac:dyDescent="0.35">
      <c r="A23" s="16"/>
      <c r="B23" s="34" t="s">
        <v>190</v>
      </c>
      <c r="C23" s="58">
        <v>10</v>
      </c>
      <c r="D23" s="42">
        <v>4.6511627906976747</v>
      </c>
      <c r="E23" s="58">
        <v>4</v>
      </c>
      <c r="F23" s="42">
        <v>2.0618556701030926</v>
      </c>
      <c r="G23" s="58">
        <v>5</v>
      </c>
      <c r="H23" s="42">
        <v>3.125</v>
      </c>
      <c r="I23" s="58">
        <v>17</v>
      </c>
      <c r="J23" s="42">
        <v>10.365853658536585</v>
      </c>
      <c r="K23" s="58">
        <v>21</v>
      </c>
      <c r="L23" s="42">
        <v>10.9375</v>
      </c>
      <c r="M23" s="58">
        <v>23</v>
      </c>
      <c r="N23" s="42">
        <v>13.372093023255813</v>
      </c>
      <c r="O23" s="58">
        <v>31</v>
      </c>
      <c r="P23" s="42">
        <f>O23/$O$34*100</f>
        <v>14.485981308411214</v>
      </c>
      <c r="Q23" s="58">
        <v>17</v>
      </c>
      <c r="R23" s="42">
        <f>Q23/$Q$34*100</f>
        <v>10.625</v>
      </c>
      <c r="S23" s="58">
        <v>11</v>
      </c>
      <c r="T23" s="42">
        <v>7.5342465753424657</v>
      </c>
      <c r="U23" s="58">
        <v>7</v>
      </c>
      <c r="V23" s="42">
        <v>6.7961165048543686</v>
      </c>
    </row>
    <row r="24" spans="1:22" x14ac:dyDescent="0.35">
      <c r="A24" s="16"/>
      <c r="B24" s="34" t="s">
        <v>293</v>
      </c>
      <c r="C24" s="58" t="s">
        <v>272</v>
      </c>
      <c r="D24" s="42" t="s">
        <v>231</v>
      </c>
      <c r="E24" s="58">
        <v>0</v>
      </c>
      <c r="F24" s="42">
        <v>0</v>
      </c>
      <c r="G24" s="58" t="s">
        <v>272</v>
      </c>
      <c r="H24" s="42" t="s">
        <v>231</v>
      </c>
      <c r="I24" s="58" t="s">
        <v>272</v>
      </c>
      <c r="J24" s="42" t="s">
        <v>231</v>
      </c>
      <c r="K24" s="58" t="s">
        <v>272</v>
      </c>
      <c r="L24" s="42" t="s">
        <v>231</v>
      </c>
      <c r="M24" s="58">
        <v>0</v>
      </c>
      <c r="N24" s="42">
        <v>0</v>
      </c>
      <c r="O24" s="58" t="s">
        <v>272</v>
      </c>
      <c r="P24" s="42" t="s">
        <v>231</v>
      </c>
      <c r="Q24" s="58" t="s">
        <v>272</v>
      </c>
      <c r="R24" s="42" t="s">
        <v>231</v>
      </c>
      <c r="S24" s="58" t="s">
        <v>272</v>
      </c>
      <c r="T24" s="42" t="s">
        <v>231</v>
      </c>
      <c r="U24" s="42" t="s">
        <v>231</v>
      </c>
      <c r="V24" s="42" t="s">
        <v>231</v>
      </c>
    </row>
    <row r="25" spans="1:22" x14ac:dyDescent="0.35">
      <c r="A25" s="16"/>
      <c r="B25" s="34" t="s">
        <v>294</v>
      </c>
      <c r="C25" s="58" t="s">
        <v>272</v>
      </c>
      <c r="D25" s="42" t="s">
        <v>231</v>
      </c>
      <c r="E25" s="58">
        <v>0</v>
      </c>
      <c r="F25" s="42">
        <v>0</v>
      </c>
      <c r="G25" s="58">
        <v>0</v>
      </c>
      <c r="H25" s="42">
        <v>0</v>
      </c>
      <c r="I25" s="58" t="s">
        <v>272</v>
      </c>
      <c r="J25" s="42" t="s">
        <v>231</v>
      </c>
      <c r="K25" s="58" t="s">
        <v>272</v>
      </c>
      <c r="L25" s="42" t="s">
        <v>231</v>
      </c>
      <c r="M25" s="58">
        <v>0</v>
      </c>
      <c r="N25" s="42">
        <v>0</v>
      </c>
      <c r="O25" s="58">
        <v>0</v>
      </c>
      <c r="P25" s="42">
        <f t="shared" ref="P25:P34" si="2">O25/$O$34*100</f>
        <v>0</v>
      </c>
      <c r="Q25" s="58" t="s">
        <v>272</v>
      </c>
      <c r="R25" s="42" t="s">
        <v>231</v>
      </c>
      <c r="S25" s="58" t="s">
        <v>272</v>
      </c>
      <c r="T25" s="42" t="s">
        <v>231</v>
      </c>
      <c r="U25" s="58" t="s">
        <v>272</v>
      </c>
      <c r="V25" s="42" t="s">
        <v>231</v>
      </c>
    </row>
    <row r="26" spans="1:22" x14ac:dyDescent="0.35">
      <c r="A26" s="16"/>
      <c r="B26" s="34" t="s">
        <v>196</v>
      </c>
      <c r="C26" s="58">
        <v>8</v>
      </c>
      <c r="D26" s="63">
        <v>3.7209302325581395</v>
      </c>
      <c r="E26" s="58">
        <v>7</v>
      </c>
      <c r="F26" s="63">
        <v>3.608247422680412</v>
      </c>
      <c r="G26" s="58">
        <v>5</v>
      </c>
      <c r="H26" s="63">
        <v>3.125</v>
      </c>
      <c r="I26" s="58">
        <v>5</v>
      </c>
      <c r="J26" s="63">
        <v>3.0487804878048781</v>
      </c>
      <c r="K26" s="58">
        <v>10</v>
      </c>
      <c r="L26" s="63">
        <v>5.2083333333333339</v>
      </c>
      <c r="M26" s="58">
        <v>8</v>
      </c>
      <c r="N26" s="63">
        <v>4.6511627906976747</v>
      </c>
      <c r="O26" s="58">
        <v>7</v>
      </c>
      <c r="P26" s="63">
        <f t="shared" si="2"/>
        <v>3.2710280373831773</v>
      </c>
      <c r="Q26" s="58">
        <v>5</v>
      </c>
      <c r="R26" s="63">
        <f t="shared" ref="R26:R32" si="3">Q26/$Q$34*100</f>
        <v>3.125</v>
      </c>
      <c r="S26" s="58">
        <v>6</v>
      </c>
      <c r="T26" s="63">
        <v>4.10958904109589</v>
      </c>
      <c r="U26" s="58">
        <v>9</v>
      </c>
      <c r="V26" s="63">
        <v>8.7378640776699026</v>
      </c>
    </row>
    <row r="27" spans="1:22" x14ac:dyDescent="0.35">
      <c r="A27" s="16"/>
      <c r="B27" s="34" t="s">
        <v>295</v>
      </c>
      <c r="C27" s="58">
        <v>12</v>
      </c>
      <c r="D27" s="42">
        <v>5.5813953488372094</v>
      </c>
      <c r="E27" s="58">
        <v>17</v>
      </c>
      <c r="F27" s="42">
        <v>8.7628865979381434</v>
      </c>
      <c r="G27" s="58">
        <v>12</v>
      </c>
      <c r="H27" s="42">
        <v>7.5</v>
      </c>
      <c r="I27" s="58">
        <v>8</v>
      </c>
      <c r="J27" s="42">
        <v>4.8780487804878048</v>
      </c>
      <c r="K27" s="58">
        <v>19</v>
      </c>
      <c r="L27" s="42">
        <v>9.8958333333333321</v>
      </c>
      <c r="M27" s="58">
        <v>20</v>
      </c>
      <c r="N27" s="42">
        <v>11.627906976744185</v>
      </c>
      <c r="O27" s="58">
        <v>23</v>
      </c>
      <c r="P27" s="42">
        <f t="shared" si="2"/>
        <v>10.747663551401869</v>
      </c>
      <c r="Q27" s="58">
        <v>14</v>
      </c>
      <c r="R27" s="42">
        <f t="shared" si="3"/>
        <v>8.75</v>
      </c>
      <c r="S27" s="58">
        <v>14</v>
      </c>
      <c r="T27" s="42">
        <v>9.5890410958904102</v>
      </c>
      <c r="U27" s="58">
        <v>12</v>
      </c>
      <c r="V27" s="42">
        <v>11.650485436893204</v>
      </c>
    </row>
    <row r="28" spans="1:22" x14ac:dyDescent="0.35">
      <c r="A28" s="16"/>
      <c r="B28" s="37" t="s">
        <v>296</v>
      </c>
      <c r="C28" s="58">
        <v>32</v>
      </c>
      <c r="D28" s="42">
        <v>14.883720930232558</v>
      </c>
      <c r="E28" s="58">
        <v>29</v>
      </c>
      <c r="F28" s="42">
        <v>14.948453608247423</v>
      </c>
      <c r="G28" s="58">
        <v>29</v>
      </c>
      <c r="H28" s="42">
        <v>18.125</v>
      </c>
      <c r="I28" s="58">
        <v>30</v>
      </c>
      <c r="J28" s="42">
        <v>18.292682926829269</v>
      </c>
      <c r="K28" s="58">
        <v>43</v>
      </c>
      <c r="L28" s="42">
        <v>22.395833333333336</v>
      </c>
      <c r="M28" s="58">
        <v>26</v>
      </c>
      <c r="N28" s="42">
        <v>15.11627906976744</v>
      </c>
      <c r="O28" s="58">
        <v>60</v>
      </c>
      <c r="P28" s="42">
        <f t="shared" si="2"/>
        <v>28.037383177570092</v>
      </c>
      <c r="Q28" s="58">
        <v>60</v>
      </c>
      <c r="R28" s="42">
        <f t="shared" si="3"/>
        <v>37.5</v>
      </c>
      <c r="S28" s="58">
        <v>49</v>
      </c>
      <c r="T28" s="42">
        <v>33.561643835616437</v>
      </c>
      <c r="U28" s="58">
        <v>29</v>
      </c>
      <c r="V28" s="42">
        <v>28.155339805825243</v>
      </c>
    </row>
    <row r="29" spans="1:22" x14ac:dyDescent="0.35">
      <c r="A29" s="16"/>
      <c r="B29" s="34" t="s">
        <v>297</v>
      </c>
      <c r="C29" s="58">
        <v>94</v>
      </c>
      <c r="D29" s="55">
        <v>43.720930232558139</v>
      </c>
      <c r="E29" s="58">
        <v>91</v>
      </c>
      <c r="F29" s="55">
        <v>46.907216494845358</v>
      </c>
      <c r="G29" s="58">
        <v>61</v>
      </c>
      <c r="H29" s="55">
        <v>38.125</v>
      </c>
      <c r="I29" s="58">
        <v>55</v>
      </c>
      <c r="J29" s="55">
        <v>33.536585365853661</v>
      </c>
      <c r="K29" s="58">
        <v>44</v>
      </c>
      <c r="L29" s="55">
        <v>22.916666666666664</v>
      </c>
      <c r="M29" s="58">
        <v>46</v>
      </c>
      <c r="N29" s="55">
        <v>26.744186046511626</v>
      </c>
      <c r="O29" s="58">
        <v>43</v>
      </c>
      <c r="P29" s="55">
        <f t="shared" si="2"/>
        <v>20.093457943925234</v>
      </c>
      <c r="Q29" s="58">
        <v>30</v>
      </c>
      <c r="R29" s="55">
        <f t="shared" si="3"/>
        <v>18.75</v>
      </c>
      <c r="S29" s="58">
        <v>43</v>
      </c>
      <c r="T29" s="55">
        <v>29.452054794520549</v>
      </c>
      <c r="U29" s="58">
        <v>29</v>
      </c>
      <c r="V29" s="55">
        <v>28.155339805825243</v>
      </c>
    </row>
    <row r="30" spans="1:22" x14ac:dyDescent="0.35">
      <c r="A30" s="16"/>
      <c r="B30" s="37" t="s">
        <v>298</v>
      </c>
      <c r="C30" s="58">
        <v>13</v>
      </c>
      <c r="D30" s="42">
        <v>6.0465116279069768</v>
      </c>
      <c r="E30" s="58">
        <v>20</v>
      </c>
      <c r="F30" s="42">
        <v>10.309278350515463</v>
      </c>
      <c r="G30" s="58">
        <v>15</v>
      </c>
      <c r="H30" s="42">
        <v>9.375</v>
      </c>
      <c r="I30" s="58">
        <v>15</v>
      </c>
      <c r="J30" s="42">
        <v>9.1463414634146343</v>
      </c>
      <c r="K30" s="58">
        <v>14</v>
      </c>
      <c r="L30" s="42">
        <v>7.291666666666667</v>
      </c>
      <c r="M30" s="58">
        <v>20</v>
      </c>
      <c r="N30" s="42">
        <v>11.627906976744185</v>
      </c>
      <c r="O30" s="58">
        <v>20</v>
      </c>
      <c r="P30" s="42">
        <f t="shared" si="2"/>
        <v>9.3457943925233646</v>
      </c>
      <c r="Q30" s="58">
        <v>11</v>
      </c>
      <c r="R30" s="42">
        <f t="shared" si="3"/>
        <v>6.8750000000000009</v>
      </c>
      <c r="S30" s="58">
        <v>10</v>
      </c>
      <c r="T30" s="42">
        <v>6.8493150684931505</v>
      </c>
      <c r="U30" s="58">
        <v>7</v>
      </c>
      <c r="V30" s="42">
        <v>6.7961165048543686</v>
      </c>
    </row>
    <row r="31" spans="1:22" x14ac:dyDescent="0.35">
      <c r="A31" s="16"/>
      <c r="B31" s="34" t="s">
        <v>299</v>
      </c>
      <c r="C31" s="58">
        <v>23</v>
      </c>
      <c r="D31" s="42">
        <v>10.697674418604651</v>
      </c>
      <c r="E31" s="58">
        <v>15</v>
      </c>
      <c r="F31" s="42">
        <v>7.731958762886598</v>
      </c>
      <c r="G31" s="58">
        <v>13</v>
      </c>
      <c r="H31" s="42">
        <v>8.125</v>
      </c>
      <c r="I31" s="58">
        <v>16</v>
      </c>
      <c r="J31" s="42">
        <v>9.7560975609756095</v>
      </c>
      <c r="K31" s="58">
        <v>24</v>
      </c>
      <c r="L31" s="42">
        <v>12.5</v>
      </c>
      <c r="M31" s="58">
        <v>16</v>
      </c>
      <c r="N31" s="42">
        <v>9.3023255813953494</v>
      </c>
      <c r="O31" s="58">
        <v>14</v>
      </c>
      <c r="P31" s="42">
        <f t="shared" si="2"/>
        <v>6.5420560747663545</v>
      </c>
      <c r="Q31" s="58">
        <v>11</v>
      </c>
      <c r="R31" s="42">
        <f t="shared" si="3"/>
        <v>6.8750000000000009</v>
      </c>
      <c r="S31" s="58">
        <v>4</v>
      </c>
      <c r="T31" s="42">
        <v>2.7397260273972601</v>
      </c>
      <c r="U31" s="58" t="s">
        <v>272</v>
      </c>
      <c r="V31" s="42" t="s">
        <v>231</v>
      </c>
    </row>
    <row r="32" spans="1:22" x14ac:dyDescent="0.35">
      <c r="A32" s="16"/>
      <c r="B32" s="34" t="s">
        <v>300</v>
      </c>
      <c r="C32" s="58">
        <v>5</v>
      </c>
      <c r="D32" s="42">
        <v>2.3255813953488373</v>
      </c>
      <c r="E32" s="58">
        <v>4</v>
      </c>
      <c r="F32" s="42">
        <v>2.0618556701030926</v>
      </c>
      <c r="G32" s="58" t="s">
        <v>272</v>
      </c>
      <c r="H32" s="42" t="s">
        <v>231</v>
      </c>
      <c r="I32" s="58">
        <v>6</v>
      </c>
      <c r="J32" s="42">
        <v>3.6585365853658534</v>
      </c>
      <c r="K32" s="58" t="s">
        <v>272</v>
      </c>
      <c r="L32" s="42" t="s">
        <v>231</v>
      </c>
      <c r="M32" s="58">
        <v>6</v>
      </c>
      <c r="N32" s="42">
        <v>3.4883720930232558</v>
      </c>
      <c r="O32" s="58">
        <v>5</v>
      </c>
      <c r="P32" s="42">
        <f t="shared" si="2"/>
        <v>2.3364485981308412</v>
      </c>
      <c r="Q32" s="58">
        <v>4</v>
      </c>
      <c r="R32" s="42">
        <f t="shared" si="3"/>
        <v>2.5</v>
      </c>
      <c r="S32" s="58" t="s">
        <v>272</v>
      </c>
      <c r="T32" s="42" t="s">
        <v>231</v>
      </c>
      <c r="U32" s="58" t="s">
        <v>272</v>
      </c>
      <c r="V32" s="42" t="s">
        <v>231</v>
      </c>
    </row>
    <row r="33" spans="1:22" x14ac:dyDescent="0.35">
      <c r="A33" s="16"/>
      <c r="B33" s="34" t="s">
        <v>230</v>
      </c>
      <c r="C33" s="58">
        <v>15</v>
      </c>
      <c r="D33" s="63">
        <v>6.9767441860465116</v>
      </c>
      <c r="E33" s="58">
        <v>7</v>
      </c>
      <c r="F33" s="63">
        <v>3.608247422680412</v>
      </c>
      <c r="G33" s="58">
        <v>17</v>
      </c>
      <c r="H33" s="63">
        <v>10.625</v>
      </c>
      <c r="I33" s="58">
        <v>9</v>
      </c>
      <c r="J33" s="63">
        <v>5.4878048780487809</v>
      </c>
      <c r="K33" s="58">
        <v>11</v>
      </c>
      <c r="L33" s="63">
        <v>5.7291666666666661</v>
      </c>
      <c r="M33" s="58">
        <v>5</v>
      </c>
      <c r="N33" s="63">
        <v>2.9069767441860463</v>
      </c>
      <c r="O33" s="58">
        <v>6</v>
      </c>
      <c r="P33" s="63">
        <f t="shared" si="2"/>
        <v>2.8037383177570092</v>
      </c>
      <c r="Q33" s="58" t="s">
        <v>272</v>
      </c>
      <c r="R33" s="42" t="s">
        <v>231</v>
      </c>
      <c r="S33" s="58" t="s">
        <v>272</v>
      </c>
      <c r="T33" s="42" t="s">
        <v>231</v>
      </c>
      <c r="U33" s="58" t="s">
        <v>272</v>
      </c>
      <c r="V33" s="42" t="s">
        <v>231</v>
      </c>
    </row>
    <row r="34" spans="1:22" x14ac:dyDescent="0.35">
      <c r="A34" s="16"/>
      <c r="B34" s="36" t="s">
        <v>269</v>
      </c>
      <c r="C34" s="88">
        <v>215</v>
      </c>
      <c r="D34" s="89">
        <v>100</v>
      </c>
      <c r="E34" s="88">
        <v>194</v>
      </c>
      <c r="F34" s="89">
        <v>100</v>
      </c>
      <c r="G34" s="88">
        <v>160</v>
      </c>
      <c r="H34" s="89">
        <v>100</v>
      </c>
      <c r="I34" s="88">
        <v>164</v>
      </c>
      <c r="J34" s="89">
        <v>100</v>
      </c>
      <c r="K34" s="88">
        <v>192</v>
      </c>
      <c r="L34" s="89">
        <v>100</v>
      </c>
      <c r="M34" s="88">
        <v>172</v>
      </c>
      <c r="N34" s="89">
        <v>100</v>
      </c>
      <c r="O34" s="88">
        <v>214</v>
      </c>
      <c r="P34" s="89">
        <f t="shared" si="2"/>
        <v>100</v>
      </c>
      <c r="Q34" s="88">
        <v>160</v>
      </c>
      <c r="R34" s="89">
        <v>100</v>
      </c>
      <c r="S34" s="88">
        <v>146</v>
      </c>
      <c r="T34" s="89">
        <v>100</v>
      </c>
      <c r="U34" s="88">
        <v>103</v>
      </c>
      <c r="V34" s="89">
        <v>99.999999999999986</v>
      </c>
    </row>
    <row r="35" spans="1:22" x14ac:dyDescent="0.35">
      <c r="A35" s="16"/>
      <c r="B35" s="37"/>
      <c r="C35" s="45"/>
      <c r="D35" s="42"/>
      <c r="E35" s="45"/>
      <c r="F35" s="42"/>
      <c r="G35" s="45"/>
      <c r="H35" s="42"/>
      <c r="I35" s="45"/>
      <c r="J35" s="42"/>
      <c r="K35" s="45"/>
      <c r="L35" s="42"/>
      <c r="M35" s="45"/>
      <c r="N35" s="42"/>
      <c r="O35" s="45"/>
      <c r="P35" s="42"/>
      <c r="Q35" s="45"/>
      <c r="R35" s="42"/>
      <c r="S35" s="45"/>
      <c r="T35" s="42"/>
      <c r="U35" s="45"/>
      <c r="V35" s="42"/>
    </row>
    <row r="36" spans="1:22" x14ac:dyDescent="0.35">
      <c r="A36" s="16"/>
      <c r="B36" s="34"/>
      <c r="C36" s="58"/>
      <c r="D36" s="55"/>
      <c r="E36" s="58"/>
      <c r="F36" s="55"/>
      <c r="G36" s="58"/>
      <c r="H36" s="55"/>
      <c r="I36" s="58"/>
      <c r="J36" s="55"/>
      <c r="K36" s="58"/>
      <c r="L36" s="55"/>
      <c r="M36" s="58"/>
      <c r="N36" s="55"/>
      <c r="O36" s="58"/>
      <c r="P36" s="55"/>
      <c r="Q36" s="58"/>
      <c r="R36" s="55"/>
      <c r="S36" s="58"/>
      <c r="T36" s="55"/>
      <c r="U36" s="58"/>
      <c r="V36" s="55"/>
    </row>
    <row r="37" spans="1:22" x14ac:dyDescent="0.35">
      <c r="A37" s="16"/>
      <c r="B37" s="36" t="s">
        <v>269</v>
      </c>
      <c r="C37" s="45"/>
      <c r="D37" s="55"/>
      <c r="E37" s="45"/>
      <c r="F37" s="55"/>
      <c r="G37" s="45"/>
      <c r="H37" s="55"/>
      <c r="I37" s="45"/>
      <c r="J37" s="55"/>
      <c r="K37" s="45"/>
      <c r="L37" s="55"/>
      <c r="M37" s="45"/>
      <c r="N37" s="55"/>
      <c r="O37" s="45"/>
      <c r="P37" s="55"/>
      <c r="Q37" s="45"/>
      <c r="R37" s="55"/>
      <c r="S37" s="45"/>
      <c r="T37" s="55"/>
      <c r="U37" s="45"/>
      <c r="V37" s="55"/>
    </row>
    <row r="38" spans="1:22" x14ac:dyDescent="0.35">
      <c r="A38" s="16"/>
      <c r="B38" s="34" t="s">
        <v>188</v>
      </c>
      <c r="C38" s="58">
        <v>8</v>
      </c>
      <c r="D38" s="42">
        <v>0.30041306796845663</v>
      </c>
      <c r="E38" s="58">
        <v>8</v>
      </c>
      <c r="F38" s="42">
        <v>0.28954035468693451</v>
      </c>
      <c r="G38" s="58">
        <v>10</v>
      </c>
      <c r="H38" s="42">
        <v>0.43610989969472302</v>
      </c>
      <c r="I38" s="58" t="s">
        <v>272</v>
      </c>
      <c r="J38" s="42" t="s">
        <v>231</v>
      </c>
      <c r="K38" s="58">
        <v>11</v>
      </c>
      <c r="L38" s="42">
        <v>0.60207991242474002</v>
      </c>
      <c r="M38" s="58">
        <v>10</v>
      </c>
      <c r="N38" s="42">
        <v>0.55865921787709494</v>
      </c>
      <c r="O38" s="58">
        <v>13</v>
      </c>
      <c r="P38" s="42">
        <v>0.69705093833780152</v>
      </c>
      <c r="Q38" s="58">
        <v>10</v>
      </c>
      <c r="R38" s="42">
        <v>0.59630292188431722</v>
      </c>
      <c r="S38" s="58">
        <v>15</v>
      </c>
      <c r="T38" s="42">
        <v>1.1503067484662577</v>
      </c>
      <c r="U38" s="58">
        <v>12</v>
      </c>
      <c r="V38" s="42">
        <v>0.96230954290296711</v>
      </c>
    </row>
    <row r="39" spans="1:22" x14ac:dyDescent="0.35">
      <c r="A39" s="16"/>
      <c r="B39" s="34" t="s">
        <v>190</v>
      </c>
      <c r="C39" s="58">
        <v>335</v>
      </c>
      <c r="D39" s="42">
        <v>12.57979722117912</v>
      </c>
      <c r="E39" s="58">
        <v>343</v>
      </c>
      <c r="F39" s="42">
        <v>12.414042707202317</v>
      </c>
      <c r="G39" s="58">
        <v>280</v>
      </c>
      <c r="H39" s="42">
        <v>12.211077191452247</v>
      </c>
      <c r="I39" s="58">
        <v>338</v>
      </c>
      <c r="J39" s="42">
        <v>16.716122650840752</v>
      </c>
      <c r="K39" s="58">
        <v>360</v>
      </c>
      <c r="L39" s="42">
        <v>19.704433497536947</v>
      </c>
      <c r="M39" s="58">
        <v>351</v>
      </c>
      <c r="N39" s="42">
        <v>19.608938547486034</v>
      </c>
      <c r="O39" s="58">
        <v>348</v>
      </c>
      <c r="P39" s="42">
        <v>18.65951742627346</v>
      </c>
      <c r="Q39" s="58">
        <v>274</v>
      </c>
      <c r="R39" s="42">
        <v>16.338700059630291</v>
      </c>
      <c r="S39" s="58">
        <v>178</v>
      </c>
      <c r="T39" s="42">
        <v>13.650306748466257</v>
      </c>
      <c r="U39" s="58">
        <v>195</v>
      </c>
      <c r="V39" s="42">
        <v>15.637530072173217</v>
      </c>
    </row>
    <row r="40" spans="1:22" x14ac:dyDescent="0.35">
      <c r="A40" s="16"/>
      <c r="B40" s="34" t="s">
        <v>293</v>
      </c>
      <c r="C40" s="58">
        <v>88</v>
      </c>
      <c r="D40" s="42">
        <v>3.3045437476530228</v>
      </c>
      <c r="E40" s="58">
        <v>101</v>
      </c>
      <c r="F40" s="42">
        <v>3.6554469779225482</v>
      </c>
      <c r="G40" s="58">
        <v>112</v>
      </c>
      <c r="H40" s="42">
        <v>4.8844308765808986</v>
      </c>
      <c r="I40" s="58">
        <v>93</v>
      </c>
      <c r="J40" s="42">
        <v>4.5994065281899106</v>
      </c>
      <c r="K40" s="58">
        <v>124</v>
      </c>
      <c r="L40" s="42">
        <v>6.7870826491516141</v>
      </c>
      <c r="M40" s="58">
        <v>111</v>
      </c>
      <c r="N40" s="42">
        <v>6.2011173184357542</v>
      </c>
      <c r="O40" s="58">
        <v>107</v>
      </c>
      <c r="P40" s="42">
        <v>5.7372654155495981</v>
      </c>
      <c r="Q40" s="58">
        <v>93</v>
      </c>
      <c r="R40" s="42">
        <v>5.5456171735241506</v>
      </c>
      <c r="S40" s="58">
        <v>75</v>
      </c>
      <c r="T40" s="42">
        <v>5.7515337423312882</v>
      </c>
      <c r="U40" s="58">
        <v>101</v>
      </c>
      <c r="V40" s="42">
        <v>8.09943865276664</v>
      </c>
    </row>
    <row r="41" spans="1:22" x14ac:dyDescent="0.35">
      <c r="A41" s="16"/>
      <c r="B41" s="34" t="s">
        <v>294</v>
      </c>
      <c r="C41" s="58">
        <v>26</v>
      </c>
      <c r="D41" s="63">
        <v>0.97634247089748405</v>
      </c>
      <c r="E41" s="58">
        <v>29</v>
      </c>
      <c r="F41" s="63">
        <v>1.0495837857401376</v>
      </c>
      <c r="G41" s="58">
        <v>16</v>
      </c>
      <c r="H41" s="63">
        <v>0.69777583951155697</v>
      </c>
      <c r="I41" s="58">
        <v>21</v>
      </c>
      <c r="J41" s="63">
        <v>1.0385756676557862</v>
      </c>
      <c r="K41" s="58">
        <v>15</v>
      </c>
      <c r="L41" s="63">
        <v>0.82101806239737274</v>
      </c>
      <c r="M41" s="58">
        <v>13</v>
      </c>
      <c r="N41" s="63">
        <v>0.72625698324022347</v>
      </c>
      <c r="O41" s="58">
        <v>16</v>
      </c>
      <c r="P41" s="63">
        <v>0.85790884718498672</v>
      </c>
      <c r="Q41" s="58">
        <v>14</v>
      </c>
      <c r="R41" s="63">
        <v>0.83482409063804408</v>
      </c>
      <c r="S41" s="58">
        <v>12</v>
      </c>
      <c r="T41" s="63">
        <v>0.92024539877300615</v>
      </c>
      <c r="U41" s="58">
        <v>14</v>
      </c>
      <c r="V41" s="63">
        <v>1.1226944667201284</v>
      </c>
    </row>
    <row r="42" spans="1:22" x14ac:dyDescent="0.35">
      <c r="A42" s="16"/>
      <c r="B42" s="34" t="s">
        <v>196</v>
      </c>
      <c r="C42" s="58">
        <v>159</v>
      </c>
      <c r="D42" s="42">
        <v>5.9707097258730757</v>
      </c>
      <c r="E42" s="58">
        <v>137</v>
      </c>
      <c r="F42" s="42">
        <v>4.9583785740137536</v>
      </c>
      <c r="G42" s="58">
        <v>133</v>
      </c>
      <c r="H42" s="42">
        <v>5.800261665939817</v>
      </c>
      <c r="I42" s="58">
        <v>100</v>
      </c>
      <c r="J42" s="42">
        <v>4.9455984174085064</v>
      </c>
      <c r="K42" s="58">
        <v>100</v>
      </c>
      <c r="L42" s="42">
        <v>5.4734537493158184</v>
      </c>
      <c r="M42" s="58">
        <v>91</v>
      </c>
      <c r="N42" s="42">
        <v>5.0837988826815641</v>
      </c>
      <c r="O42" s="58">
        <v>89</v>
      </c>
      <c r="P42" s="42">
        <v>4.7721179624664876</v>
      </c>
      <c r="Q42" s="58">
        <v>92</v>
      </c>
      <c r="R42" s="42">
        <v>5.4859868813357187</v>
      </c>
      <c r="S42" s="58">
        <v>76</v>
      </c>
      <c r="T42" s="42">
        <v>5.8282208588957047</v>
      </c>
      <c r="U42" s="58">
        <v>81</v>
      </c>
      <c r="V42" s="42">
        <v>6.4955894145950284</v>
      </c>
    </row>
    <row r="43" spans="1:22" x14ac:dyDescent="0.35">
      <c r="A43" s="16"/>
      <c r="B43" s="34" t="s">
        <v>295</v>
      </c>
      <c r="C43" s="58">
        <v>55</v>
      </c>
      <c r="D43" s="42">
        <v>2.0653398422831395</v>
      </c>
      <c r="E43" s="58">
        <v>65</v>
      </c>
      <c r="F43" s="42">
        <v>2.3525153818313429</v>
      </c>
      <c r="G43" s="58">
        <v>55</v>
      </c>
      <c r="H43" s="42">
        <v>2.398604448320977</v>
      </c>
      <c r="I43" s="58">
        <v>54</v>
      </c>
      <c r="J43" s="42">
        <v>2.6706231454005933</v>
      </c>
      <c r="K43" s="58">
        <v>53</v>
      </c>
      <c r="L43" s="42">
        <v>2.9009304871373836</v>
      </c>
      <c r="M43" s="58">
        <v>65</v>
      </c>
      <c r="N43" s="42">
        <v>3.6312849162011176</v>
      </c>
      <c r="O43" s="58">
        <v>71</v>
      </c>
      <c r="P43" s="42">
        <v>3.8069705093833783</v>
      </c>
      <c r="Q43" s="58">
        <v>62</v>
      </c>
      <c r="R43" s="42">
        <v>3.6970781156827668</v>
      </c>
      <c r="S43" s="58">
        <v>44</v>
      </c>
      <c r="T43" s="42">
        <v>3.3742331288343559</v>
      </c>
      <c r="U43" s="58">
        <v>45</v>
      </c>
      <c r="V43" s="42">
        <v>3.6086607858861268</v>
      </c>
    </row>
    <row r="44" spans="1:22" x14ac:dyDescent="0.35">
      <c r="A44" s="16"/>
      <c r="B44" s="37" t="s">
        <v>296</v>
      </c>
      <c r="C44" s="58">
        <v>238</v>
      </c>
      <c r="D44" s="55">
        <v>8.937288772061585</v>
      </c>
      <c r="E44" s="58">
        <v>326</v>
      </c>
      <c r="F44" s="55">
        <v>11.79876945349258</v>
      </c>
      <c r="G44" s="58">
        <v>222</v>
      </c>
      <c r="H44" s="55">
        <v>9.6816397732228534</v>
      </c>
      <c r="I44" s="58">
        <v>242</v>
      </c>
      <c r="J44" s="55">
        <v>11.968348170128586</v>
      </c>
      <c r="K44" s="58">
        <v>255</v>
      </c>
      <c r="L44" s="55">
        <v>13.957307060755337</v>
      </c>
      <c r="M44" s="58">
        <v>253</v>
      </c>
      <c r="N44" s="55">
        <v>14.134078212290502</v>
      </c>
      <c r="O44" s="58">
        <v>329</v>
      </c>
      <c r="P44" s="55">
        <v>17.640750670241285</v>
      </c>
      <c r="Q44" s="58">
        <v>340</v>
      </c>
      <c r="R44" s="55">
        <v>20.274299344066783</v>
      </c>
      <c r="S44" s="58">
        <v>294</v>
      </c>
      <c r="T44" s="55">
        <v>22.54601226993865</v>
      </c>
      <c r="U44" s="58">
        <v>221</v>
      </c>
      <c r="V44" s="55">
        <v>17.722534081796312</v>
      </c>
    </row>
    <row r="45" spans="1:22" x14ac:dyDescent="0.35">
      <c r="A45" s="16"/>
      <c r="B45" s="34" t="s">
        <v>297</v>
      </c>
      <c r="C45" s="58">
        <v>1150</v>
      </c>
      <c r="D45" s="42">
        <v>43.184378520465636</v>
      </c>
      <c r="E45" s="58">
        <v>1162</v>
      </c>
      <c r="F45" s="42">
        <v>42.055736518277236</v>
      </c>
      <c r="G45" s="58">
        <v>932</v>
      </c>
      <c r="H45" s="42">
        <v>40.645442651548194</v>
      </c>
      <c r="I45" s="58">
        <v>720</v>
      </c>
      <c r="J45" s="42">
        <v>35.60830860534125</v>
      </c>
      <c r="K45" s="58">
        <v>493</v>
      </c>
      <c r="L45" s="42">
        <v>26.984126984126984</v>
      </c>
      <c r="M45" s="58">
        <v>504</v>
      </c>
      <c r="N45" s="42">
        <v>28.156424581005584</v>
      </c>
      <c r="O45" s="58">
        <v>483</v>
      </c>
      <c r="P45" s="42">
        <v>25.898123324396781</v>
      </c>
      <c r="Q45" s="58">
        <v>478</v>
      </c>
      <c r="R45" s="42">
        <v>28.503279666070362</v>
      </c>
      <c r="S45" s="58">
        <v>412</v>
      </c>
      <c r="T45" s="42">
        <v>31.595092024539877</v>
      </c>
      <c r="U45" s="58">
        <v>398</v>
      </c>
      <c r="V45" s="42">
        <v>31.916599839615078</v>
      </c>
    </row>
    <row r="46" spans="1:22" x14ac:dyDescent="0.35">
      <c r="A46" s="16"/>
      <c r="B46" s="37" t="s">
        <v>298</v>
      </c>
      <c r="C46" s="58">
        <v>139</v>
      </c>
      <c r="D46" s="42">
        <v>5.2196770559519337</v>
      </c>
      <c r="E46" s="58">
        <v>173</v>
      </c>
      <c r="F46" s="42">
        <v>6.2613101701049585</v>
      </c>
      <c r="G46" s="58">
        <v>147</v>
      </c>
      <c r="H46" s="42">
        <v>6.4108155255124295</v>
      </c>
      <c r="I46" s="58">
        <v>143</v>
      </c>
      <c r="J46" s="42">
        <v>7.0722057368941647</v>
      </c>
      <c r="K46" s="58">
        <v>112</v>
      </c>
      <c r="L46" s="42">
        <v>6.1302681992337158</v>
      </c>
      <c r="M46" s="58">
        <v>117</v>
      </c>
      <c r="N46" s="42">
        <v>6.5363128491620115</v>
      </c>
      <c r="O46" s="58">
        <v>139</v>
      </c>
      <c r="P46" s="42">
        <v>7.4530831099195716</v>
      </c>
      <c r="Q46" s="58">
        <v>110</v>
      </c>
      <c r="R46" s="42">
        <v>6.5593321407274887</v>
      </c>
      <c r="S46" s="58">
        <v>96</v>
      </c>
      <c r="T46" s="42">
        <v>7.3619631901840492</v>
      </c>
      <c r="U46" s="58">
        <v>64</v>
      </c>
      <c r="V46" s="42">
        <v>5.1323175621491579</v>
      </c>
    </row>
    <row r="47" spans="1:22" x14ac:dyDescent="0.35">
      <c r="A47" s="16"/>
      <c r="B47" s="34" t="s">
        <v>299</v>
      </c>
      <c r="C47" s="58">
        <v>316</v>
      </c>
      <c r="D47" s="42">
        <v>11.866316184754037</v>
      </c>
      <c r="E47" s="58">
        <v>304</v>
      </c>
      <c r="F47" s="42">
        <v>11.00253347810351</v>
      </c>
      <c r="G47" s="58">
        <v>255</v>
      </c>
      <c r="H47" s="42">
        <v>11.120802442215439</v>
      </c>
      <c r="I47" s="58">
        <v>228</v>
      </c>
      <c r="J47" s="42">
        <v>11.275964391691394</v>
      </c>
      <c r="K47" s="58">
        <v>212</v>
      </c>
      <c r="L47" s="42">
        <v>11.603721948549534</v>
      </c>
      <c r="M47" s="58">
        <v>198</v>
      </c>
      <c r="N47" s="42">
        <v>11.061452513966479</v>
      </c>
      <c r="O47" s="58">
        <v>196</v>
      </c>
      <c r="P47" s="42">
        <v>10.509383378016086</v>
      </c>
      <c r="Q47" s="58">
        <v>134</v>
      </c>
      <c r="R47" s="42">
        <v>7.9904591532498515</v>
      </c>
      <c r="S47" s="58">
        <v>54</v>
      </c>
      <c r="T47" s="42">
        <v>4.1411042944785272</v>
      </c>
      <c r="U47" s="58">
        <v>70</v>
      </c>
      <c r="V47" s="42">
        <v>5.6134723336006411</v>
      </c>
    </row>
    <row r="48" spans="1:22" x14ac:dyDescent="0.35">
      <c r="A48" s="16"/>
      <c r="B48" s="34" t="s">
        <v>300</v>
      </c>
      <c r="C48" s="58">
        <v>53</v>
      </c>
      <c r="D48" s="63">
        <v>1.9902365752910254</v>
      </c>
      <c r="E48" s="58">
        <v>51</v>
      </c>
      <c r="F48" s="63">
        <v>1.8458197611292075</v>
      </c>
      <c r="G48" s="58">
        <v>32</v>
      </c>
      <c r="H48" s="63">
        <v>1.3955516790231139</v>
      </c>
      <c r="I48" s="58">
        <v>26</v>
      </c>
      <c r="J48" s="63">
        <v>1.2858555885262115</v>
      </c>
      <c r="K48" s="58">
        <v>40</v>
      </c>
      <c r="L48" s="63">
        <v>2.1893814997263275</v>
      </c>
      <c r="M48" s="58">
        <v>47</v>
      </c>
      <c r="N48" s="63">
        <v>2.6256983240223466</v>
      </c>
      <c r="O48" s="58">
        <v>51</v>
      </c>
      <c r="P48" s="63">
        <v>2.7345844504021448</v>
      </c>
      <c r="Q48" s="58">
        <v>39</v>
      </c>
      <c r="R48" s="63">
        <v>2.3255813953488373</v>
      </c>
      <c r="S48" s="58">
        <v>24</v>
      </c>
      <c r="T48" s="63">
        <v>1.8404907975460123</v>
      </c>
      <c r="U48" s="58">
        <v>23</v>
      </c>
      <c r="V48" s="63">
        <v>1.8444266238973537</v>
      </c>
    </row>
    <row r="49" spans="1:23" x14ac:dyDescent="0.35">
      <c r="A49" s="16"/>
      <c r="B49" s="34" t="s">
        <v>230</v>
      </c>
      <c r="C49" s="58">
        <v>96</v>
      </c>
      <c r="D49" s="42">
        <v>3.6049568156214793</v>
      </c>
      <c r="E49" s="58">
        <v>64</v>
      </c>
      <c r="F49" s="42">
        <v>2.3163228374954761</v>
      </c>
      <c r="G49" s="58">
        <v>99</v>
      </c>
      <c r="H49" s="42">
        <v>4.3174880069777588</v>
      </c>
      <c r="I49" s="58">
        <v>55</v>
      </c>
      <c r="J49" s="42">
        <v>2.7200791295746787</v>
      </c>
      <c r="K49" s="58">
        <v>52</v>
      </c>
      <c r="L49" s="42">
        <v>2.8461959496442253</v>
      </c>
      <c r="M49" s="58">
        <v>30</v>
      </c>
      <c r="N49" s="42">
        <v>1.6759776536312849</v>
      </c>
      <c r="O49" s="58">
        <v>23</v>
      </c>
      <c r="P49" s="42">
        <v>1.2332439678284184</v>
      </c>
      <c r="Q49" s="58">
        <v>31</v>
      </c>
      <c r="R49" s="42">
        <v>1.8485390578413834</v>
      </c>
      <c r="S49" s="58">
        <v>24</v>
      </c>
      <c r="T49" s="42">
        <v>1.8404907975460123</v>
      </c>
      <c r="U49" s="58">
        <v>23</v>
      </c>
      <c r="V49" s="42">
        <v>1.8444266238973537</v>
      </c>
    </row>
    <row r="50" spans="1:23" ht="14.25" x14ac:dyDescent="0.45">
      <c r="A50" s="16"/>
      <c r="B50" s="36" t="s">
        <v>269</v>
      </c>
      <c r="C50" s="88">
        <v>2663</v>
      </c>
      <c r="D50" s="89">
        <v>100</v>
      </c>
      <c r="E50" s="88">
        <v>2763</v>
      </c>
      <c r="F50" s="89">
        <v>100</v>
      </c>
      <c r="G50" s="88">
        <v>2293</v>
      </c>
      <c r="H50" s="89">
        <v>100</v>
      </c>
      <c r="I50" s="88">
        <v>2022</v>
      </c>
      <c r="J50" s="89">
        <v>100</v>
      </c>
      <c r="K50" s="88">
        <v>1827</v>
      </c>
      <c r="L50" s="89">
        <v>100</v>
      </c>
      <c r="M50" s="88">
        <v>1790</v>
      </c>
      <c r="N50" s="89">
        <v>100</v>
      </c>
      <c r="O50" s="88">
        <v>1865</v>
      </c>
      <c r="P50" s="89">
        <v>100</v>
      </c>
      <c r="Q50" s="88">
        <v>1677</v>
      </c>
      <c r="R50" s="89">
        <v>99.999999999999986</v>
      </c>
      <c r="S50" s="88">
        <v>1304</v>
      </c>
      <c r="T50" s="89">
        <v>100</v>
      </c>
      <c r="U50" s="88">
        <v>1247</v>
      </c>
      <c r="V50" s="89">
        <v>100</v>
      </c>
      <c r="W50" s="134"/>
    </row>
    <row r="51" spans="1:23" x14ac:dyDescent="0.35">
      <c r="A51" s="16"/>
      <c r="B51" s="34"/>
      <c r="C51" s="45"/>
      <c r="D51" s="42"/>
      <c r="E51" s="45"/>
      <c r="F51" s="42"/>
      <c r="G51" s="45"/>
      <c r="H51" s="42"/>
      <c r="I51" s="45"/>
      <c r="J51" s="42"/>
      <c r="K51" s="45"/>
      <c r="L51" s="42"/>
      <c r="M51" s="45"/>
      <c r="N51" s="42"/>
      <c r="O51" s="45"/>
      <c r="P51" s="42"/>
      <c r="Q51" s="45"/>
      <c r="R51" s="42"/>
      <c r="S51" s="45"/>
      <c r="T51" s="42"/>
      <c r="U51" s="42"/>
      <c r="V51" s="42"/>
    </row>
    <row r="52" spans="1:23" x14ac:dyDescent="0.35">
      <c r="A52" s="16"/>
      <c r="B52" s="34"/>
      <c r="C52" s="58"/>
      <c r="D52" s="55"/>
      <c r="E52" s="58"/>
      <c r="F52" s="55"/>
      <c r="G52" s="58"/>
      <c r="H52" s="55"/>
      <c r="I52" s="58"/>
      <c r="J52" s="55"/>
      <c r="K52" s="58"/>
      <c r="L52" s="55"/>
      <c r="M52" s="58"/>
      <c r="N52" s="55"/>
      <c r="O52" s="58"/>
      <c r="P52" s="55"/>
      <c r="Q52" s="58"/>
      <c r="R52" s="55"/>
      <c r="S52" s="58"/>
      <c r="T52" s="55"/>
      <c r="U52" s="55"/>
      <c r="V52" s="55"/>
    </row>
    <row r="53" spans="1:23" x14ac:dyDescent="0.35">
      <c r="A53" s="16"/>
      <c r="B53" s="37"/>
      <c r="C53" s="45"/>
      <c r="D53" s="42"/>
      <c r="E53" s="45"/>
      <c r="F53" s="42"/>
      <c r="G53" s="45"/>
      <c r="H53" s="42"/>
      <c r="I53" s="45"/>
      <c r="J53" s="42"/>
      <c r="K53" s="45"/>
      <c r="L53" s="42"/>
      <c r="M53" s="45"/>
      <c r="N53" s="42"/>
      <c r="O53" s="45"/>
      <c r="P53" s="42"/>
      <c r="Q53" s="45"/>
      <c r="R53" s="42"/>
      <c r="S53" s="45"/>
      <c r="T53" s="42"/>
      <c r="U53" s="42"/>
      <c r="V53" s="42"/>
    </row>
    <row r="54" spans="1:23" x14ac:dyDescent="0.35">
      <c r="A54" s="16"/>
      <c r="B54" s="34"/>
      <c r="C54" s="58"/>
      <c r="D54" s="58"/>
      <c r="E54" s="58"/>
      <c r="F54" s="58"/>
      <c r="G54" s="58"/>
      <c r="H54" s="58"/>
      <c r="I54" s="58"/>
      <c r="J54" s="58"/>
      <c r="K54" s="58"/>
      <c r="L54" s="58"/>
      <c r="M54" s="58"/>
      <c r="N54" s="58"/>
      <c r="O54" s="58"/>
      <c r="P54" s="58"/>
      <c r="Q54" s="58"/>
      <c r="R54" s="58"/>
      <c r="S54" s="58"/>
      <c r="T54" s="58"/>
      <c r="U54" s="58"/>
      <c r="V54" s="58"/>
    </row>
    <row r="55" spans="1:23" x14ac:dyDescent="0.35">
      <c r="A55" s="16"/>
      <c r="B55" s="34"/>
      <c r="C55" s="45"/>
      <c r="D55" s="42"/>
      <c r="E55" s="45"/>
      <c r="F55" s="42"/>
      <c r="G55" s="45"/>
      <c r="H55" s="42"/>
      <c r="I55" s="45"/>
      <c r="J55" s="42"/>
      <c r="K55" s="45"/>
      <c r="L55" s="42"/>
      <c r="M55" s="45"/>
      <c r="N55" s="42"/>
      <c r="O55" s="45"/>
      <c r="P55" s="42"/>
      <c r="Q55" s="45"/>
      <c r="R55" s="42"/>
      <c r="S55" s="45"/>
      <c r="T55" s="42"/>
      <c r="U55" s="42"/>
      <c r="V55" s="42"/>
    </row>
    <row r="56" spans="1:23" x14ac:dyDescent="0.35">
      <c r="A56" s="16"/>
      <c r="B56" s="65"/>
      <c r="C56" s="45"/>
      <c r="D56" s="42"/>
      <c r="E56" s="45"/>
      <c r="F56" s="42"/>
      <c r="G56" s="45"/>
      <c r="H56" s="42"/>
      <c r="I56" s="45"/>
      <c r="J56" s="42"/>
      <c r="K56" s="45"/>
      <c r="L56" s="42"/>
      <c r="M56" s="45"/>
      <c r="N56" s="42"/>
      <c r="O56" s="45"/>
      <c r="P56" s="42"/>
      <c r="Q56" s="45"/>
      <c r="R56" s="42"/>
      <c r="S56" s="45"/>
      <c r="T56" s="42"/>
      <c r="U56" s="42"/>
      <c r="V56" s="42"/>
    </row>
    <row r="57" spans="1:23" x14ac:dyDescent="0.35">
      <c r="A57" s="16"/>
      <c r="B57" s="16"/>
      <c r="C57" s="58"/>
      <c r="D57" s="55"/>
      <c r="E57" s="58"/>
      <c r="F57" s="55"/>
      <c r="G57" s="58"/>
      <c r="H57" s="55"/>
      <c r="I57" s="58"/>
      <c r="J57" s="55"/>
      <c r="K57" s="58"/>
      <c r="L57" s="55"/>
      <c r="M57" s="58"/>
      <c r="N57" s="55"/>
      <c r="O57" s="58"/>
      <c r="P57" s="55"/>
      <c r="Q57" s="58"/>
      <c r="R57" s="55"/>
      <c r="S57" s="58"/>
      <c r="T57" s="55"/>
      <c r="U57" s="55"/>
      <c r="V57" s="55"/>
    </row>
    <row r="58" spans="1:23" x14ac:dyDescent="0.35">
      <c r="A58" s="16"/>
      <c r="B58" s="16"/>
      <c r="C58" s="58"/>
      <c r="D58" s="55"/>
      <c r="E58" s="58"/>
      <c r="F58" s="55"/>
      <c r="G58" s="58"/>
      <c r="H58" s="55"/>
      <c r="I58" s="58"/>
      <c r="J58" s="55"/>
      <c r="K58" s="58"/>
      <c r="L58" s="55"/>
      <c r="M58" s="58"/>
      <c r="N58" s="55"/>
      <c r="O58" s="58"/>
      <c r="P58" s="55"/>
      <c r="Q58" s="58"/>
      <c r="R58" s="55"/>
      <c r="S58" s="58"/>
      <c r="T58" s="55"/>
      <c r="U58" s="55"/>
      <c r="V58" s="55"/>
    </row>
    <row r="59" spans="1:23" x14ac:dyDescent="0.35">
      <c r="A59" s="16"/>
      <c r="B59" s="16"/>
      <c r="C59" s="58"/>
      <c r="D59" s="55"/>
      <c r="E59" s="58"/>
      <c r="F59" s="55"/>
      <c r="G59" s="58"/>
      <c r="H59" s="55"/>
      <c r="I59" s="58"/>
      <c r="J59" s="55"/>
      <c r="K59" s="58"/>
      <c r="L59" s="55"/>
      <c r="M59" s="58"/>
      <c r="N59" s="55"/>
      <c r="O59" s="58"/>
      <c r="P59" s="55"/>
      <c r="Q59" s="58"/>
      <c r="R59" s="55"/>
      <c r="S59" s="58"/>
      <c r="T59" s="55"/>
      <c r="U59" s="55"/>
      <c r="V59" s="55"/>
    </row>
    <row r="60" spans="1:23" x14ac:dyDescent="0.35">
      <c r="A60" s="16"/>
      <c r="B60" s="16"/>
      <c r="C60" s="45"/>
      <c r="D60" s="42"/>
      <c r="E60" s="45"/>
      <c r="F60" s="42"/>
      <c r="G60" s="45"/>
      <c r="H60" s="42"/>
      <c r="I60" s="45"/>
      <c r="J60" s="42"/>
      <c r="K60" s="45"/>
      <c r="L60" s="42"/>
      <c r="M60" s="45"/>
      <c r="N60" s="42"/>
      <c r="O60" s="45"/>
      <c r="P60" s="42"/>
      <c r="Q60" s="45"/>
      <c r="R60" s="42"/>
      <c r="S60" s="45"/>
      <c r="T60" s="42"/>
      <c r="U60" s="42"/>
      <c r="V60" s="42"/>
    </row>
    <row r="61" spans="1:23" x14ac:dyDescent="0.35">
      <c r="A61" s="16"/>
      <c r="B61" s="34"/>
      <c r="C61" s="45"/>
      <c r="D61" s="42"/>
      <c r="E61" s="45"/>
      <c r="F61" s="42"/>
      <c r="G61" s="45"/>
      <c r="H61" s="42"/>
      <c r="I61" s="45"/>
      <c r="J61" s="42"/>
      <c r="K61" s="45"/>
      <c r="L61" s="42"/>
      <c r="M61" s="45"/>
      <c r="N61" s="42"/>
      <c r="O61" s="45"/>
      <c r="P61" s="42"/>
      <c r="Q61" s="45"/>
      <c r="R61" s="42"/>
      <c r="S61" s="45"/>
      <c r="T61" s="42"/>
      <c r="U61" s="42"/>
      <c r="V61" s="42"/>
    </row>
  </sheetData>
  <mergeCells count="10">
    <mergeCell ref="U3:V3"/>
    <mergeCell ref="S3:T3"/>
    <mergeCell ref="Q3:R3"/>
    <mergeCell ref="C3:D3"/>
    <mergeCell ref="O3:P3"/>
    <mergeCell ref="E3:F3"/>
    <mergeCell ref="G3:H3"/>
    <mergeCell ref="I3:J3"/>
    <mergeCell ref="K3:L3"/>
    <mergeCell ref="M3:N3"/>
  </mergeCells>
  <conditionalFormatting sqref="C6:C17">
    <cfRule type="cellIs" dxfId="673" priority="36" operator="between">
      <formula>1</formula>
      <formula>3</formula>
    </cfRule>
  </conditionalFormatting>
  <conditionalFormatting sqref="C22:C33">
    <cfRule type="cellIs" dxfId="672" priority="35" operator="between">
      <formula>1</formula>
      <formula>3</formula>
    </cfRule>
  </conditionalFormatting>
  <conditionalFormatting sqref="C38:C49">
    <cfRule type="cellIs" dxfId="671" priority="34" operator="between">
      <formula>1</formula>
      <formula>3</formula>
    </cfRule>
  </conditionalFormatting>
  <conditionalFormatting sqref="E6:E17">
    <cfRule type="cellIs" dxfId="670" priority="33" operator="between">
      <formula>1</formula>
      <formula>3</formula>
    </cfRule>
  </conditionalFormatting>
  <conditionalFormatting sqref="E22:E33">
    <cfRule type="cellIs" dxfId="669" priority="32" operator="between">
      <formula>1</formula>
      <formula>3</formula>
    </cfRule>
  </conditionalFormatting>
  <conditionalFormatting sqref="E38:E49">
    <cfRule type="cellIs" dxfId="668" priority="31" operator="between">
      <formula>1</formula>
      <formula>3</formula>
    </cfRule>
  </conditionalFormatting>
  <conditionalFormatting sqref="G6:G17">
    <cfRule type="cellIs" dxfId="667" priority="30" operator="between">
      <formula>1</formula>
      <formula>3</formula>
    </cfRule>
  </conditionalFormatting>
  <conditionalFormatting sqref="G22:G33">
    <cfRule type="cellIs" dxfId="666" priority="29" operator="between">
      <formula>1</formula>
      <formula>3</formula>
    </cfRule>
  </conditionalFormatting>
  <conditionalFormatting sqref="G38:G49">
    <cfRule type="cellIs" dxfId="665" priority="28" operator="between">
      <formula>1</formula>
      <formula>3</formula>
    </cfRule>
  </conditionalFormatting>
  <conditionalFormatting sqref="I6:I17">
    <cfRule type="cellIs" dxfId="664" priority="27" operator="between">
      <formula>1</formula>
      <formula>3</formula>
    </cfRule>
  </conditionalFormatting>
  <conditionalFormatting sqref="I22:I33">
    <cfRule type="cellIs" dxfId="663" priority="26" operator="between">
      <formula>1</formula>
      <formula>3</formula>
    </cfRule>
  </conditionalFormatting>
  <conditionalFormatting sqref="I38:I49">
    <cfRule type="cellIs" dxfId="662" priority="25" operator="between">
      <formula>1</formula>
      <formula>3</formula>
    </cfRule>
  </conditionalFormatting>
  <conditionalFormatting sqref="K6:K17">
    <cfRule type="cellIs" dxfId="661" priority="24" operator="between">
      <formula>1</formula>
      <formula>3</formula>
    </cfRule>
  </conditionalFormatting>
  <conditionalFormatting sqref="K22:K33">
    <cfRule type="cellIs" dxfId="660" priority="23" operator="between">
      <formula>1</formula>
      <formula>3</formula>
    </cfRule>
  </conditionalFormatting>
  <conditionalFormatting sqref="K38:K49">
    <cfRule type="cellIs" dxfId="659" priority="22" operator="between">
      <formula>1</formula>
      <formula>3</formula>
    </cfRule>
  </conditionalFormatting>
  <conditionalFormatting sqref="M6:M17">
    <cfRule type="cellIs" dxfId="658" priority="21" operator="between">
      <formula>1</formula>
      <formula>3</formula>
    </cfRule>
  </conditionalFormatting>
  <conditionalFormatting sqref="M22:M33">
    <cfRule type="cellIs" dxfId="657" priority="20" operator="between">
      <formula>1</formula>
      <formula>3</formula>
    </cfRule>
  </conditionalFormatting>
  <conditionalFormatting sqref="M38:M49">
    <cfRule type="cellIs" dxfId="656" priority="19" operator="between">
      <formula>1</formula>
      <formula>3</formula>
    </cfRule>
  </conditionalFormatting>
  <conditionalFormatting sqref="O6:O17">
    <cfRule type="cellIs" dxfId="655" priority="18" operator="between">
      <formula>1</formula>
      <formula>3</formula>
    </cfRule>
  </conditionalFormatting>
  <conditionalFormatting sqref="O22:O33">
    <cfRule type="cellIs" dxfId="654" priority="17" operator="between">
      <formula>1</formula>
      <formula>3</formula>
    </cfRule>
  </conditionalFormatting>
  <conditionalFormatting sqref="O38:O49">
    <cfRule type="cellIs" dxfId="653" priority="16" operator="between">
      <formula>1</formula>
      <formula>3</formula>
    </cfRule>
  </conditionalFormatting>
  <conditionalFormatting sqref="Q6:Q17">
    <cfRule type="cellIs" dxfId="652" priority="15" operator="between">
      <formula>1</formula>
      <formula>3</formula>
    </cfRule>
  </conditionalFormatting>
  <conditionalFormatting sqref="Q22:Q33">
    <cfRule type="cellIs" dxfId="651" priority="14" operator="between">
      <formula>1</formula>
      <formula>3</formula>
    </cfRule>
  </conditionalFormatting>
  <conditionalFormatting sqref="Q38:Q49">
    <cfRule type="cellIs" dxfId="650" priority="13" operator="between">
      <formula>1</formula>
      <formula>3</formula>
    </cfRule>
  </conditionalFormatting>
  <conditionalFormatting sqref="S6:S17">
    <cfRule type="cellIs" dxfId="649" priority="12" operator="between">
      <formula>1</formula>
      <formula>3</formula>
    </cfRule>
  </conditionalFormatting>
  <conditionalFormatting sqref="S22:S33">
    <cfRule type="cellIs" dxfId="648" priority="11" operator="between">
      <formula>1</formula>
      <formula>3</formula>
    </cfRule>
  </conditionalFormatting>
  <conditionalFormatting sqref="S38:S49">
    <cfRule type="cellIs" dxfId="647" priority="10" operator="between">
      <formula>1</formula>
      <formula>3</formula>
    </cfRule>
  </conditionalFormatting>
  <conditionalFormatting sqref="U6:U17">
    <cfRule type="cellIs" dxfId="646" priority="3" operator="between">
      <formula>1</formula>
      <formula>3</formula>
    </cfRule>
  </conditionalFormatting>
  <conditionalFormatting sqref="U22:U23 U25:U33">
    <cfRule type="cellIs" dxfId="645" priority="2" operator="between">
      <formula>1</formula>
      <formula>3</formula>
    </cfRule>
  </conditionalFormatting>
  <conditionalFormatting sqref="U38:U49">
    <cfRule type="cellIs" dxfId="644" priority="1" operator="between">
      <formula>1</formula>
      <formula>3</formula>
    </cfRule>
  </conditionalFormatting>
  <pageMargins left="0.51181102362204722" right="0.70866141732283472" top="0.55118110236220474" bottom="0.74803149606299213" header="0.31496062992125984" footer="0.31496062992125984"/>
  <pageSetup paperSize="121" scale="74" orientation="landscape" r:id="rId1"/>
  <headerFooter>
    <oddHeader>&amp;C&amp;"Arial Black"&amp;11&amp;KFF0000OFFICIAL&amp;1#</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V61"/>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6.3984375" customWidth="1"/>
    <col min="3" max="14" width="7.73046875" customWidth="1"/>
    <col min="15" max="16" width="7.73046875" style="16" customWidth="1"/>
  </cols>
  <sheetData>
    <row r="1" spans="1:22" ht="55.5" customHeight="1" x14ac:dyDescent="0.35">
      <c r="B1" s="25" t="s">
        <v>210</v>
      </c>
      <c r="C1" s="16"/>
      <c r="D1" s="16"/>
      <c r="E1" s="16"/>
      <c r="F1" s="16"/>
      <c r="G1" s="16"/>
      <c r="H1" s="16"/>
      <c r="I1" s="16"/>
      <c r="J1" s="16"/>
      <c r="K1" s="16"/>
      <c r="L1" s="16"/>
      <c r="M1" s="16"/>
      <c r="N1" s="16"/>
      <c r="Q1" s="16"/>
      <c r="R1" s="16"/>
      <c r="S1" s="16"/>
      <c r="T1" s="16"/>
      <c r="U1" s="16"/>
      <c r="V1" s="16"/>
    </row>
    <row r="2" spans="1:22" ht="15" x14ac:dyDescent="0.35">
      <c r="A2" s="16"/>
      <c r="B2" s="32" t="s">
        <v>424</v>
      </c>
      <c r="C2" s="16"/>
      <c r="D2" s="16"/>
      <c r="E2" s="16"/>
      <c r="F2" s="16"/>
      <c r="G2" s="16"/>
      <c r="H2" s="16"/>
      <c r="I2" s="16"/>
      <c r="J2" s="16"/>
      <c r="K2" s="16"/>
      <c r="L2" s="16"/>
      <c r="M2" s="16"/>
      <c r="N2" s="16"/>
      <c r="Q2" s="16"/>
      <c r="R2" s="16"/>
      <c r="S2" s="16"/>
      <c r="T2" s="16"/>
      <c r="U2" s="16"/>
      <c r="V2" s="16"/>
    </row>
    <row r="3" spans="1:22" ht="15" x14ac:dyDescent="0.35">
      <c r="A3" s="38"/>
      <c r="B3" s="48"/>
      <c r="C3" s="230" t="s">
        <v>382</v>
      </c>
      <c r="D3" s="230"/>
      <c r="E3" s="230" t="s">
        <v>383</v>
      </c>
      <c r="F3" s="230"/>
      <c r="G3" s="230" t="s">
        <v>384</v>
      </c>
      <c r="H3" s="230"/>
      <c r="I3" s="230" t="s">
        <v>385</v>
      </c>
      <c r="J3" s="230"/>
      <c r="K3" s="230" t="s">
        <v>386</v>
      </c>
      <c r="L3" s="230"/>
      <c r="M3" s="230" t="s">
        <v>387</v>
      </c>
      <c r="N3" s="230"/>
      <c r="O3" s="230" t="s">
        <v>388</v>
      </c>
      <c r="P3" s="230"/>
      <c r="Q3" s="230" t="s">
        <v>389</v>
      </c>
      <c r="R3" s="230"/>
      <c r="S3" s="230" t="s">
        <v>390</v>
      </c>
      <c r="T3" s="230"/>
      <c r="U3" s="230" t="s">
        <v>391</v>
      </c>
      <c r="V3" s="230"/>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2.75" customHeight="1" x14ac:dyDescent="0.35">
      <c r="A5" s="15"/>
      <c r="B5" s="33" t="s">
        <v>278</v>
      </c>
      <c r="C5" s="45"/>
      <c r="D5" s="42"/>
      <c r="E5" s="45"/>
      <c r="F5" s="42"/>
      <c r="G5" s="45"/>
      <c r="H5" s="42"/>
      <c r="I5" s="45"/>
      <c r="J5" s="42"/>
      <c r="K5" s="45"/>
      <c r="L5" s="42"/>
      <c r="M5" s="45"/>
      <c r="N5" s="42"/>
      <c r="O5" s="45"/>
      <c r="P5" s="42"/>
      <c r="Q5" s="45"/>
      <c r="R5" s="42"/>
      <c r="S5" s="45"/>
      <c r="T5" s="42"/>
      <c r="U5" s="45"/>
      <c r="V5" s="42"/>
    </row>
    <row r="6" spans="1:22" ht="12.75" customHeight="1" x14ac:dyDescent="0.35">
      <c r="A6" s="15"/>
      <c r="B6" s="34" t="s">
        <v>188</v>
      </c>
      <c r="C6" s="58">
        <v>80</v>
      </c>
      <c r="D6" s="42">
        <v>2.068787173519524</v>
      </c>
      <c r="E6" s="58">
        <v>73</v>
      </c>
      <c r="F6" s="42">
        <v>1.9281563655573164</v>
      </c>
      <c r="G6" s="58">
        <v>76</v>
      </c>
      <c r="H6" s="42">
        <v>1.2685695209480887</v>
      </c>
      <c r="I6" s="58">
        <v>103</v>
      </c>
      <c r="J6" s="42">
        <v>1.5407629020194464</v>
      </c>
      <c r="K6" s="58">
        <v>71</v>
      </c>
      <c r="L6" s="42">
        <v>0.93065932625507941</v>
      </c>
      <c r="M6" s="58">
        <v>87</v>
      </c>
      <c r="N6" s="42">
        <v>1.0755346767214737</v>
      </c>
      <c r="O6" s="58">
        <v>87</v>
      </c>
      <c r="P6" s="42">
        <f t="shared" ref="P6:P18" si="0">O6/$O$18*100</f>
        <v>0.88947960331254472</v>
      </c>
      <c r="Q6" s="58">
        <v>91</v>
      </c>
      <c r="R6" s="42">
        <f t="shared" ref="R6:R17" si="1">Q6/$Q$18*100</f>
        <v>0.95248063638266689</v>
      </c>
      <c r="S6" s="58">
        <v>82</v>
      </c>
      <c r="T6" s="42">
        <v>0.85265675366538418</v>
      </c>
      <c r="U6" s="58">
        <v>68</v>
      </c>
      <c r="V6" s="42">
        <v>0.84043999505623534</v>
      </c>
    </row>
    <row r="7" spans="1:22" ht="12.75" customHeight="1" x14ac:dyDescent="0.35">
      <c r="A7" s="15"/>
      <c r="B7" s="34" t="s">
        <v>190</v>
      </c>
      <c r="C7" s="58">
        <v>986</v>
      </c>
      <c r="D7" s="42">
        <v>25.497801913628138</v>
      </c>
      <c r="E7" s="58">
        <v>973</v>
      </c>
      <c r="F7" s="42">
        <v>25.699947173798204</v>
      </c>
      <c r="G7" s="58">
        <v>1531</v>
      </c>
      <c r="H7" s="42">
        <v>25.554999165414788</v>
      </c>
      <c r="I7" s="58">
        <v>1702</v>
      </c>
      <c r="J7" s="42">
        <v>25.459985041136875</v>
      </c>
      <c r="K7" s="58">
        <v>1981</v>
      </c>
      <c r="L7" s="42">
        <v>25.96670599030017</v>
      </c>
      <c r="M7" s="58">
        <v>2105</v>
      </c>
      <c r="N7" s="42">
        <v>26.022994189640254</v>
      </c>
      <c r="O7" s="58">
        <v>2663</v>
      </c>
      <c r="P7" s="42">
        <f t="shared" si="0"/>
        <v>27.226254984152948</v>
      </c>
      <c r="Q7" s="58">
        <v>2587</v>
      </c>
      <c r="R7" s="42">
        <f t="shared" si="1"/>
        <v>27.077663805735817</v>
      </c>
      <c r="S7" s="58">
        <v>2598</v>
      </c>
      <c r="T7" s="42">
        <v>27.014661536861805</v>
      </c>
      <c r="U7" s="58">
        <v>2349</v>
      </c>
      <c r="V7" s="42">
        <v>29.032258064516128</v>
      </c>
    </row>
    <row r="8" spans="1:22" x14ac:dyDescent="0.35">
      <c r="A8" s="6"/>
      <c r="B8" s="34" t="s">
        <v>293</v>
      </c>
      <c r="C8" s="58">
        <v>194</v>
      </c>
      <c r="D8" s="63">
        <v>5.0168088957848456</v>
      </c>
      <c r="E8" s="58">
        <v>180</v>
      </c>
      <c r="F8" s="63">
        <v>4.7543581616481774</v>
      </c>
      <c r="G8" s="58">
        <v>230</v>
      </c>
      <c r="H8" s="63">
        <v>3.8390919712902689</v>
      </c>
      <c r="I8" s="58">
        <v>241</v>
      </c>
      <c r="J8" s="63">
        <v>3.605086013462977</v>
      </c>
      <c r="K8" s="58">
        <v>259</v>
      </c>
      <c r="L8" s="63">
        <v>3.3949403591558527</v>
      </c>
      <c r="M8" s="58">
        <v>298</v>
      </c>
      <c r="N8" s="63">
        <v>3.6840153294597604</v>
      </c>
      <c r="O8" s="58">
        <v>402</v>
      </c>
      <c r="P8" s="63">
        <f t="shared" si="0"/>
        <v>4.1100092015131384</v>
      </c>
      <c r="Q8" s="58">
        <v>355</v>
      </c>
      <c r="R8" s="63">
        <f t="shared" si="1"/>
        <v>3.7157211639104042</v>
      </c>
      <c r="S8" s="58">
        <v>295</v>
      </c>
      <c r="T8" s="63">
        <v>3.0674846625766872</v>
      </c>
      <c r="U8" s="58">
        <v>347</v>
      </c>
      <c r="V8" s="63">
        <v>4.2887158571252009</v>
      </c>
    </row>
    <row r="9" spans="1:22" x14ac:dyDescent="0.35">
      <c r="A9" s="6"/>
      <c r="B9" s="34" t="s">
        <v>294</v>
      </c>
      <c r="C9" s="58">
        <v>314</v>
      </c>
      <c r="D9" s="42">
        <v>8.1199896560641314</v>
      </c>
      <c r="E9" s="58">
        <v>278</v>
      </c>
      <c r="F9" s="42">
        <v>7.34284204965663</v>
      </c>
      <c r="G9" s="58">
        <v>328</v>
      </c>
      <c r="H9" s="42">
        <v>5.4748789851443833</v>
      </c>
      <c r="I9" s="58">
        <v>325</v>
      </c>
      <c r="J9" s="42">
        <v>4.8616305160807771</v>
      </c>
      <c r="K9" s="58">
        <v>333</v>
      </c>
      <c r="L9" s="42">
        <v>4.3649233189146681</v>
      </c>
      <c r="M9" s="58">
        <v>340</v>
      </c>
      <c r="N9" s="42">
        <v>4.2032389664977128</v>
      </c>
      <c r="O9" s="58">
        <v>339</v>
      </c>
      <c r="P9" s="42">
        <f t="shared" si="0"/>
        <v>3.4659032818730195</v>
      </c>
      <c r="Q9" s="58">
        <v>358</v>
      </c>
      <c r="R9" s="42">
        <f t="shared" si="1"/>
        <v>3.7471216244504917</v>
      </c>
      <c r="S9" s="58">
        <v>323</v>
      </c>
      <c r="T9" s="42">
        <v>3.3586357491941352</v>
      </c>
      <c r="U9" s="58">
        <v>297</v>
      </c>
      <c r="V9" s="42">
        <v>3.670745272525028</v>
      </c>
    </row>
    <row r="10" spans="1:22" x14ac:dyDescent="0.35">
      <c r="A10" s="16"/>
      <c r="B10" s="34" t="s">
        <v>196</v>
      </c>
      <c r="C10" s="58">
        <v>716</v>
      </c>
      <c r="D10" s="42">
        <v>18.515645202999742</v>
      </c>
      <c r="E10" s="58">
        <v>703</v>
      </c>
      <c r="F10" s="42">
        <v>18.568409931325938</v>
      </c>
      <c r="G10" s="58">
        <v>992</v>
      </c>
      <c r="H10" s="42">
        <v>16.558170589217159</v>
      </c>
      <c r="I10" s="58">
        <v>1122</v>
      </c>
      <c r="J10" s="42">
        <v>16.783844427823485</v>
      </c>
      <c r="K10" s="58">
        <v>1216</v>
      </c>
      <c r="L10" s="42">
        <v>15.939179446847557</v>
      </c>
      <c r="M10" s="58">
        <v>1322</v>
      </c>
      <c r="N10" s="42">
        <v>16.34318209914699</v>
      </c>
      <c r="O10" s="58">
        <v>1369</v>
      </c>
      <c r="P10" s="42">
        <f t="shared" si="0"/>
        <v>13.99652387281464</v>
      </c>
      <c r="Q10" s="58">
        <v>1476</v>
      </c>
      <c r="R10" s="42">
        <f t="shared" si="1"/>
        <v>15.449026585723258</v>
      </c>
      <c r="S10" s="58">
        <v>1344</v>
      </c>
      <c r="T10" s="42">
        <v>13.975252157637517</v>
      </c>
      <c r="U10" s="58">
        <v>1149</v>
      </c>
      <c r="V10" s="42">
        <v>14.200964034111976</v>
      </c>
    </row>
    <row r="11" spans="1:22" x14ac:dyDescent="0.35">
      <c r="A11" s="16"/>
      <c r="B11" s="34" t="s">
        <v>295</v>
      </c>
      <c r="C11" s="58">
        <v>46</v>
      </c>
      <c r="D11" s="55">
        <v>1.1895526247737265</v>
      </c>
      <c r="E11" s="58">
        <v>50</v>
      </c>
      <c r="F11" s="55">
        <v>1.3206550449022716</v>
      </c>
      <c r="G11" s="58">
        <v>71</v>
      </c>
      <c r="H11" s="55">
        <v>1.1851109998330829</v>
      </c>
      <c r="I11" s="58">
        <v>69</v>
      </c>
      <c r="J11" s="55">
        <v>1.0321615557217652</v>
      </c>
      <c r="K11" s="58">
        <v>72</v>
      </c>
      <c r="L11" s="55">
        <v>0.94376720408965786</v>
      </c>
      <c r="M11" s="58">
        <v>87</v>
      </c>
      <c r="N11" s="55">
        <v>1.0755346767214737</v>
      </c>
      <c r="O11" s="58">
        <v>127</v>
      </c>
      <c r="P11" s="55">
        <f t="shared" si="0"/>
        <v>1.2984357427665882</v>
      </c>
      <c r="Q11" s="58">
        <v>95</v>
      </c>
      <c r="R11" s="55">
        <f t="shared" si="1"/>
        <v>0.99434791710278414</v>
      </c>
      <c r="S11" s="58">
        <v>113</v>
      </c>
      <c r="T11" s="55">
        <v>1.1750025995632734</v>
      </c>
      <c r="U11" s="58">
        <v>58</v>
      </c>
      <c r="V11" s="55">
        <v>0.71684587813620071</v>
      </c>
    </row>
    <row r="12" spans="1:22" x14ac:dyDescent="0.35">
      <c r="A12" s="16"/>
      <c r="B12" s="37" t="s">
        <v>296</v>
      </c>
      <c r="C12" s="58">
        <v>577</v>
      </c>
      <c r="D12" s="42">
        <v>14.921127489009567</v>
      </c>
      <c r="E12" s="58">
        <v>561</v>
      </c>
      <c r="F12" s="42">
        <v>14.817749603803488</v>
      </c>
      <c r="G12" s="58">
        <v>889</v>
      </c>
      <c r="H12" s="42">
        <v>14.838925054248039</v>
      </c>
      <c r="I12" s="58">
        <v>1178</v>
      </c>
      <c r="J12" s="42">
        <v>17.621540762902018</v>
      </c>
      <c r="K12" s="58">
        <v>1449</v>
      </c>
      <c r="L12" s="42">
        <v>18.993314982304366</v>
      </c>
      <c r="M12" s="58">
        <v>1417</v>
      </c>
      <c r="N12" s="42">
        <v>17.517616516256645</v>
      </c>
      <c r="O12" s="58">
        <v>1769</v>
      </c>
      <c r="P12" s="42">
        <f t="shared" si="0"/>
        <v>18.086085267355077</v>
      </c>
      <c r="Q12" s="58">
        <v>1747</v>
      </c>
      <c r="R12" s="42">
        <f t="shared" si="1"/>
        <v>18.285534854511198</v>
      </c>
      <c r="S12" s="58">
        <v>1579</v>
      </c>
      <c r="T12" s="42">
        <v>16.418841634605386</v>
      </c>
      <c r="U12" s="58">
        <v>1261</v>
      </c>
      <c r="V12" s="42">
        <v>15.585218143616364</v>
      </c>
    </row>
    <row r="13" spans="1:22" x14ac:dyDescent="0.35">
      <c r="A13" s="16"/>
      <c r="B13" s="34" t="s">
        <v>297</v>
      </c>
      <c r="C13" s="58">
        <v>136</v>
      </c>
      <c r="D13" s="42">
        <v>3.5169381949831915</v>
      </c>
      <c r="E13" s="58">
        <v>182</v>
      </c>
      <c r="F13" s="42">
        <v>4.8071843634442679</v>
      </c>
      <c r="G13" s="58">
        <v>612</v>
      </c>
      <c r="H13" s="42">
        <v>10.215322984476716</v>
      </c>
      <c r="I13" s="58">
        <v>664</v>
      </c>
      <c r="J13" s="42">
        <v>9.9326851159311893</v>
      </c>
      <c r="K13" s="58">
        <v>825</v>
      </c>
      <c r="L13" s="42">
        <v>10.81399921352733</v>
      </c>
      <c r="M13" s="58">
        <v>967</v>
      </c>
      <c r="N13" s="42">
        <v>11.954506119421437</v>
      </c>
      <c r="O13" s="58">
        <v>1269</v>
      </c>
      <c r="P13" s="42">
        <f t="shared" si="0"/>
        <v>12.974133524179532</v>
      </c>
      <c r="Q13" s="58">
        <v>1183</v>
      </c>
      <c r="R13" s="42">
        <f t="shared" si="1"/>
        <v>12.382248272974671</v>
      </c>
      <c r="S13" s="58">
        <v>1533</v>
      </c>
      <c r="T13" s="42">
        <v>15.940521992305293</v>
      </c>
      <c r="U13" s="58">
        <v>1220</v>
      </c>
      <c r="V13" s="42">
        <v>15.078482264244222</v>
      </c>
    </row>
    <row r="14" spans="1:22" x14ac:dyDescent="0.35">
      <c r="A14" s="16"/>
      <c r="B14" s="37" t="s">
        <v>298</v>
      </c>
      <c r="C14" s="58">
        <v>586</v>
      </c>
      <c r="D14" s="42">
        <v>15.153866046030515</v>
      </c>
      <c r="E14" s="58">
        <v>613</v>
      </c>
      <c r="F14" s="42">
        <v>16.191230850501846</v>
      </c>
      <c r="G14" s="58">
        <v>1039</v>
      </c>
      <c r="H14" s="42">
        <v>17.342680687698213</v>
      </c>
      <c r="I14" s="58">
        <v>1072</v>
      </c>
      <c r="J14" s="42">
        <v>16.035901271503366</v>
      </c>
      <c r="K14" s="58">
        <v>1154</v>
      </c>
      <c r="L14" s="42">
        <v>15.126491021103682</v>
      </c>
      <c r="M14" s="58">
        <v>1144</v>
      </c>
      <c r="N14" s="42">
        <v>14.14266287550995</v>
      </c>
      <c r="O14" s="58">
        <v>1444</v>
      </c>
      <c r="P14" s="42">
        <f t="shared" si="0"/>
        <v>14.763316634290971</v>
      </c>
      <c r="Q14" s="58">
        <v>1417</v>
      </c>
      <c r="R14" s="42">
        <f t="shared" si="1"/>
        <v>14.831484195101527</v>
      </c>
      <c r="S14" s="58">
        <v>1482</v>
      </c>
      <c r="T14" s="42">
        <v>15.410211084537798</v>
      </c>
      <c r="U14" s="58">
        <v>1101</v>
      </c>
      <c r="V14" s="42">
        <v>13.60771227289581</v>
      </c>
    </row>
    <row r="15" spans="1:22" x14ac:dyDescent="0.35">
      <c r="A15" s="16"/>
      <c r="B15" s="34" t="s">
        <v>299</v>
      </c>
      <c r="C15" s="58">
        <v>40</v>
      </c>
      <c r="D15" s="42">
        <v>1.034393586759762</v>
      </c>
      <c r="E15" s="58">
        <v>23</v>
      </c>
      <c r="F15" s="42">
        <v>0.60750132065504492</v>
      </c>
      <c r="G15" s="58">
        <v>44</v>
      </c>
      <c r="H15" s="42">
        <v>0.73443498581205136</v>
      </c>
      <c r="I15" s="58">
        <v>37</v>
      </c>
      <c r="J15" s="42">
        <v>0.55347793567688852</v>
      </c>
      <c r="K15" s="58">
        <v>51</v>
      </c>
      <c r="L15" s="42">
        <v>0.66850176956350771</v>
      </c>
      <c r="M15" s="58">
        <v>49</v>
      </c>
      <c r="N15" s="42">
        <v>0.60576090987761155</v>
      </c>
      <c r="O15" s="58">
        <v>49</v>
      </c>
      <c r="P15" s="42">
        <f t="shared" si="0"/>
        <v>0.5009712708312033</v>
      </c>
      <c r="Q15" s="58">
        <v>46</v>
      </c>
      <c r="R15" s="42">
        <f t="shared" si="1"/>
        <v>0.48147372828134816</v>
      </c>
      <c r="S15" s="58">
        <v>56</v>
      </c>
      <c r="T15" s="42">
        <v>0.58230217323489653</v>
      </c>
      <c r="U15" s="58">
        <v>55</v>
      </c>
      <c r="V15" s="42">
        <v>0.67976764306019033</v>
      </c>
    </row>
    <row r="16" spans="1:22" x14ac:dyDescent="0.35">
      <c r="A16" s="16"/>
      <c r="B16" s="34" t="s">
        <v>300</v>
      </c>
      <c r="C16" s="58">
        <v>89</v>
      </c>
      <c r="D16" s="42">
        <v>2.3015257305404706</v>
      </c>
      <c r="E16" s="58">
        <v>68</v>
      </c>
      <c r="F16" s="42">
        <v>1.7960908610670894</v>
      </c>
      <c r="G16" s="58">
        <v>106</v>
      </c>
      <c r="H16" s="42">
        <v>1.769320647638124</v>
      </c>
      <c r="I16" s="58">
        <v>120</v>
      </c>
      <c r="J16" s="42">
        <v>1.7950635751682871</v>
      </c>
      <c r="K16" s="58">
        <v>137</v>
      </c>
      <c r="L16" s="42">
        <v>1.7957792633372656</v>
      </c>
      <c r="M16" s="58">
        <v>172</v>
      </c>
      <c r="N16" s="42">
        <v>2.1263444183459019</v>
      </c>
      <c r="O16" s="58">
        <v>201</v>
      </c>
      <c r="P16" s="42">
        <f t="shared" si="0"/>
        <v>2.0550046007565692</v>
      </c>
      <c r="Q16" s="58">
        <v>152</v>
      </c>
      <c r="R16" s="42">
        <f t="shared" si="1"/>
        <v>1.5909566673644546</v>
      </c>
      <c r="S16" s="58">
        <v>171</v>
      </c>
      <c r="T16" s="42">
        <v>1.7781012789851305</v>
      </c>
      <c r="U16" s="58">
        <v>154</v>
      </c>
      <c r="V16" s="42">
        <v>1.903349400568533</v>
      </c>
    </row>
    <row r="17" spans="1:22" ht="12" customHeight="1" x14ac:dyDescent="0.35">
      <c r="A17" s="16"/>
      <c r="B17" s="34" t="s">
        <v>230</v>
      </c>
      <c r="C17" s="58">
        <v>103</v>
      </c>
      <c r="D17" s="63">
        <v>2.6635634859063875</v>
      </c>
      <c r="E17" s="58">
        <v>82</v>
      </c>
      <c r="F17" s="63">
        <v>2.1658742736397252</v>
      </c>
      <c r="G17" s="58">
        <v>73</v>
      </c>
      <c r="H17" s="63">
        <v>1.2184944082790854</v>
      </c>
      <c r="I17" s="58">
        <v>52</v>
      </c>
      <c r="J17" s="63">
        <v>0.77786088257292452</v>
      </c>
      <c r="K17" s="58">
        <v>81</v>
      </c>
      <c r="L17" s="63">
        <v>1.0617381046008649</v>
      </c>
      <c r="M17" s="58">
        <v>101</v>
      </c>
      <c r="N17" s="63">
        <v>1.2486092224007912</v>
      </c>
      <c r="O17" s="58">
        <v>62</v>
      </c>
      <c r="P17" s="63">
        <f t="shared" si="0"/>
        <v>0.63388201615376749</v>
      </c>
      <c r="Q17" s="58">
        <v>47</v>
      </c>
      <c r="R17" s="63">
        <f t="shared" si="1"/>
        <v>0.49194054846137747</v>
      </c>
      <c r="S17" s="58">
        <v>41</v>
      </c>
      <c r="T17" s="63">
        <v>0.42632837683269209</v>
      </c>
      <c r="U17" s="58">
        <v>32</v>
      </c>
      <c r="V17" s="63">
        <v>0.39550117414411073</v>
      </c>
    </row>
    <row r="18" spans="1:22" x14ac:dyDescent="0.35">
      <c r="A18" s="16"/>
      <c r="B18" s="36" t="s">
        <v>269</v>
      </c>
      <c r="C18" s="88">
        <v>3867</v>
      </c>
      <c r="D18" s="89">
        <v>100</v>
      </c>
      <c r="E18" s="88">
        <v>3786</v>
      </c>
      <c r="F18" s="89">
        <v>100</v>
      </c>
      <c r="G18" s="88">
        <v>5991</v>
      </c>
      <c r="H18" s="89">
        <v>100</v>
      </c>
      <c r="I18" s="88">
        <v>6685</v>
      </c>
      <c r="J18" s="89">
        <v>100</v>
      </c>
      <c r="K18" s="88">
        <v>7629</v>
      </c>
      <c r="L18" s="89">
        <v>100</v>
      </c>
      <c r="M18" s="88">
        <v>8089</v>
      </c>
      <c r="N18" s="89">
        <v>100</v>
      </c>
      <c r="O18" s="88">
        <v>9781</v>
      </c>
      <c r="P18" s="89">
        <f t="shared" si="0"/>
        <v>100</v>
      </c>
      <c r="Q18" s="88">
        <f>SUM(Q6:Q17)</f>
        <v>9554</v>
      </c>
      <c r="R18" s="89">
        <f>SUM(R6:R17)</f>
        <v>99.999999999999972</v>
      </c>
      <c r="S18" s="88">
        <v>9617</v>
      </c>
      <c r="T18" s="89">
        <v>100</v>
      </c>
      <c r="U18" s="88">
        <v>8091</v>
      </c>
      <c r="V18" s="89">
        <v>99.999999999999986</v>
      </c>
    </row>
    <row r="19" spans="1:22" x14ac:dyDescent="0.35">
      <c r="A19" s="16"/>
      <c r="B19" s="34"/>
      <c r="C19" s="45"/>
      <c r="D19" s="42"/>
      <c r="E19" s="45"/>
      <c r="F19" s="42"/>
      <c r="G19" s="45"/>
      <c r="H19" s="42"/>
      <c r="I19" s="45"/>
      <c r="J19" s="42"/>
      <c r="K19" s="45"/>
      <c r="L19" s="42"/>
      <c r="M19" s="45"/>
      <c r="N19" s="42"/>
      <c r="O19" s="45"/>
      <c r="P19" s="42"/>
      <c r="Q19" s="45"/>
      <c r="R19" s="42"/>
      <c r="S19" s="45"/>
      <c r="T19" s="42"/>
      <c r="U19" s="45"/>
      <c r="V19" s="42"/>
    </row>
    <row r="20" spans="1:22" x14ac:dyDescent="0.35">
      <c r="A20" s="16"/>
      <c r="B20" s="34"/>
      <c r="C20" s="58"/>
      <c r="D20" s="55"/>
      <c r="E20" s="58"/>
      <c r="F20" s="55"/>
      <c r="G20" s="58"/>
      <c r="H20" s="55"/>
      <c r="I20" s="58"/>
      <c r="J20" s="55"/>
      <c r="K20" s="58"/>
      <c r="L20" s="55"/>
      <c r="M20" s="58"/>
      <c r="N20" s="55"/>
      <c r="O20" s="58"/>
      <c r="P20" s="55"/>
      <c r="Q20" s="58"/>
      <c r="R20" s="55"/>
      <c r="S20" s="58"/>
      <c r="T20" s="55"/>
      <c r="U20" s="58"/>
      <c r="V20" s="55"/>
    </row>
    <row r="21" spans="1:22" x14ac:dyDescent="0.35">
      <c r="A21" s="16"/>
      <c r="B21" s="33" t="s">
        <v>285</v>
      </c>
      <c r="C21" s="45"/>
      <c r="D21" s="42"/>
      <c r="E21" s="45"/>
      <c r="F21" s="42"/>
      <c r="G21" s="45"/>
      <c r="H21" s="42"/>
      <c r="I21" s="45"/>
      <c r="J21" s="42"/>
      <c r="K21" s="45"/>
      <c r="L21" s="42"/>
      <c r="M21" s="45"/>
      <c r="N21" s="42"/>
      <c r="O21" s="45"/>
      <c r="P21" s="42"/>
      <c r="Q21" s="45"/>
      <c r="R21" s="42"/>
      <c r="S21" s="45"/>
      <c r="T21" s="42"/>
      <c r="U21" s="45"/>
      <c r="V21" s="42"/>
    </row>
    <row r="22" spans="1:22" x14ac:dyDescent="0.35">
      <c r="A22" s="16"/>
      <c r="B22" s="34" t="s">
        <v>188</v>
      </c>
      <c r="C22" s="58">
        <v>13</v>
      </c>
      <c r="D22" s="42">
        <v>2.2146507666098807</v>
      </c>
      <c r="E22" s="58">
        <v>9</v>
      </c>
      <c r="F22" s="42">
        <v>1.2113055181695829</v>
      </c>
      <c r="G22" s="58">
        <v>6</v>
      </c>
      <c r="H22" s="42">
        <v>0.68886337543053955</v>
      </c>
      <c r="I22" s="58">
        <v>15</v>
      </c>
      <c r="J22" s="42">
        <v>1.3623978201634876</v>
      </c>
      <c r="K22" s="58">
        <v>16</v>
      </c>
      <c r="L22" s="42">
        <v>1.2648221343873518</v>
      </c>
      <c r="M22" s="58">
        <v>13</v>
      </c>
      <c r="N22" s="42">
        <v>0.90152565880721214</v>
      </c>
      <c r="O22" s="58">
        <v>10</v>
      </c>
      <c r="P22" s="42">
        <f t="shared" ref="P22:P34" si="2">O22/$O$34*100</f>
        <v>0.62305295950155759</v>
      </c>
      <c r="Q22" s="58">
        <v>8</v>
      </c>
      <c r="R22" s="42">
        <f t="shared" ref="R22:R33" si="3">Q22/$Q$34*100</f>
        <v>0.55788005578800559</v>
      </c>
      <c r="S22" s="58">
        <v>16</v>
      </c>
      <c r="T22" s="42">
        <v>1.2810248198558847</v>
      </c>
      <c r="U22" s="42">
        <v>4</v>
      </c>
      <c r="V22" s="42">
        <v>0.38277511961722488</v>
      </c>
    </row>
    <row r="23" spans="1:22" x14ac:dyDescent="0.35">
      <c r="A23" s="16"/>
      <c r="B23" s="34" t="s">
        <v>190</v>
      </c>
      <c r="C23" s="58">
        <v>80</v>
      </c>
      <c r="D23" s="42">
        <v>13.628620102214651</v>
      </c>
      <c r="E23" s="58">
        <v>144</v>
      </c>
      <c r="F23" s="42">
        <v>19.380888290713326</v>
      </c>
      <c r="G23" s="58">
        <v>127</v>
      </c>
      <c r="H23" s="42">
        <v>14.580941446613089</v>
      </c>
      <c r="I23" s="58">
        <v>191</v>
      </c>
      <c r="J23" s="42">
        <v>17.347865576748411</v>
      </c>
      <c r="K23" s="58">
        <v>180</v>
      </c>
      <c r="L23" s="42">
        <v>14.229249011857709</v>
      </c>
      <c r="M23" s="58">
        <v>211</v>
      </c>
      <c r="N23" s="42">
        <v>14.632454923717059</v>
      </c>
      <c r="O23" s="58">
        <v>265</v>
      </c>
      <c r="P23" s="42">
        <f t="shared" si="2"/>
        <v>16.510903426791277</v>
      </c>
      <c r="Q23" s="58">
        <v>228</v>
      </c>
      <c r="R23" s="42">
        <f t="shared" si="3"/>
        <v>15.899581589958158</v>
      </c>
      <c r="S23" s="58">
        <v>227</v>
      </c>
      <c r="T23" s="42">
        <v>18.174539631705365</v>
      </c>
      <c r="U23" s="58">
        <v>196</v>
      </c>
      <c r="V23" s="42">
        <v>18.755980861244019</v>
      </c>
    </row>
    <row r="24" spans="1:22" x14ac:dyDescent="0.35">
      <c r="A24" s="16"/>
      <c r="B24" s="34" t="s">
        <v>293</v>
      </c>
      <c r="C24" s="58">
        <v>6</v>
      </c>
      <c r="D24" s="42">
        <v>1.0221465076660987</v>
      </c>
      <c r="E24" s="58" t="s">
        <v>272</v>
      </c>
      <c r="F24" s="42" t="s">
        <v>231</v>
      </c>
      <c r="G24" s="58">
        <v>4</v>
      </c>
      <c r="H24" s="42">
        <v>0.45924225028702642</v>
      </c>
      <c r="I24" s="58">
        <v>4</v>
      </c>
      <c r="J24" s="42">
        <v>0.36330608537693004</v>
      </c>
      <c r="K24" s="58">
        <v>5</v>
      </c>
      <c r="L24" s="42">
        <v>0.39525691699604742</v>
      </c>
      <c r="M24" s="58">
        <v>5</v>
      </c>
      <c r="N24" s="42">
        <v>0.34674063800277394</v>
      </c>
      <c r="O24" s="58">
        <v>13</v>
      </c>
      <c r="P24" s="42">
        <f t="shared" si="2"/>
        <v>0.80996884735202501</v>
      </c>
      <c r="Q24" s="58">
        <v>10</v>
      </c>
      <c r="R24" s="42">
        <f t="shared" si="3"/>
        <v>0.69735006973500702</v>
      </c>
      <c r="S24" s="58">
        <v>8</v>
      </c>
      <c r="T24" s="42">
        <v>0.64051240992794234</v>
      </c>
      <c r="U24" s="58">
        <v>5</v>
      </c>
      <c r="V24" s="42">
        <v>0.4784688995215311</v>
      </c>
    </row>
    <row r="25" spans="1:22" x14ac:dyDescent="0.35">
      <c r="A25" s="16"/>
      <c r="B25" s="34" t="s">
        <v>294</v>
      </c>
      <c r="C25" s="58">
        <v>50</v>
      </c>
      <c r="D25" s="42">
        <v>8.5178875638841571</v>
      </c>
      <c r="E25" s="58">
        <v>30</v>
      </c>
      <c r="F25" s="42">
        <v>4.0376850605652752</v>
      </c>
      <c r="G25" s="58">
        <v>35</v>
      </c>
      <c r="H25" s="42">
        <v>4.0183696900114816</v>
      </c>
      <c r="I25" s="58">
        <v>45</v>
      </c>
      <c r="J25" s="42">
        <v>4.0871934604904636</v>
      </c>
      <c r="K25" s="58">
        <v>51</v>
      </c>
      <c r="L25" s="42">
        <v>4.0316205533596845</v>
      </c>
      <c r="M25" s="58">
        <v>42</v>
      </c>
      <c r="N25" s="42">
        <v>2.912621359223301</v>
      </c>
      <c r="O25" s="58">
        <v>45</v>
      </c>
      <c r="P25" s="42">
        <f t="shared" si="2"/>
        <v>2.8037383177570092</v>
      </c>
      <c r="Q25" s="58">
        <v>45</v>
      </c>
      <c r="R25" s="42">
        <f t="shared" si="3"/>
        <v>3.1380753138075312</v>
      </c>
      <c r="S25" s="58">
        <v>44</v>
      </c>
      <c r="T25" s="42">
        <v>3.522818254603683</v>
      </c>
      <c r="U25" s="58">
        <v>34</v>
      </c>
      <c r="V25" s="42">
        <v>3.2535885167464116</v>
      </c>
    </row>
    <row r="26" spans="1:22" x14ac:dyDescent="0.35">
      <c r="A26" s="16"/>
      <c r="B26" s="34" t="s">
        <v>196</v>
      </c>
      <c r="C26" s="58">
        <v>106</v>
      </c>
      <c r="D26" s="63">
        <v>18.057921635434411</v>
      </c>
      <c r="E26" s="58">
        <v>119</v>
      </c>
      <c r="F26" s="63">
        <v>16.01615074024226</v>
      </c>
      <c r="G26" s="58">
        <v>133</v>
      </c>
      <c r="H26" s="63">
        <v>15.269804822043628</v>
      </c>
      <c r="I26" s="58">
        <v>156</v>
      </c>
      <c r="J26" s="63">
        <v>14.168937329700274</v>
      </c>
      <c r="K26" s="58">
        <v>191</v>
      </c>
      <c r="L26" s="63">
        <v>15.09881422924901</v>
      </c>
      <c r="M26" s="58">
        <v>215</v>
      </c>
      <c r="N26" s="63">
        <v>14.909847434119278</v>
      </c>
      <c r="O26" s="58">
        <v>203</v>
      </c>
      <c r="P26" s="63">
        <f t="shared" si="2"/>
        <v>12.64797507788162</v>
      </c>
      <c r="Q26" s="58">
        <v>203</v>
      </c>
      <c r="R26" s="63">
        <f t="shared" si="3"/>
        <v>14.156206415620643</v>
      </c>
      <c r="S26" s="58">
        <v>184</v>
      </c>
      <c r="T26" s="63">
        <v>14.731785428342675</v>
      </c>
      <c r="U26" s="58">
        <v>168</v>
      </c>
      <c r="V26" s="63">
        <v>16.076555023923444</v>
      </c>
    </row>
    <row r="27" spans="1:22" x14ac:dyDescent="0.35">
      <c r="A27" s="16"/>
      <c r="B27" s="34" t="s">
        <v>295</v>
      </c>
      <c r="C27" s="58">
        <v>18</v>
      </c>
      <c r="D27" s="42">
        <v>3.0664395229982966</v>
      </c>
      <c r="E27" s="58">
        <v>20</v>
      </c>
      <c r="F27" s="42">
        <v>2.6917900403768504</v>
      </c>
      <c r="G27" s="58">
        <v>21</v>
      </c>
      <c r="H27" s="42">
        <v>2.4110218140068884</v>
      </c>
      <c r="I27" s="58">
        <v>19</v>
      </c>
      <c r="J27" s="42">
        <v>1.725703905540418</v>
      </c>
      <c r="K27" s="58">
        <v>32</v>
      </c>
      <c r="L27" s="42">
        <v>2.5296442687747036</v>
      </c>
      <c r="M27" s="58">
        <v>25</v>
      </c>
      <c r="N27" s="42">
        <v>1.7337031900138695</v>
      </c>
      <c r="O27" s="58">
        <v>51</v>
      </c>
      <c r="P27" s="42">
        <f t="shared" si="2"/>
        <v>3.1775700934579438</v>
      </c>
      <c r="Q27" s="58">
        <v>28</v>
      </c>
      <c r="R27" s="42">
        <f t="shared" si="3"/>
        <v>1.9525801952580195</v>
      </c>
      <c r="S27" s="58">
        <v>18</v>
      </c>
      <c r="T27" s="42">
        <v>1.4411529223378703</v>
      </c>
      <c r="U27" s="58">
        <v>18</v>
      </c>
      <c r="V27" s="42">
        <v>1.7224880382775121</v>
      </c>
    </row>
    <row r="28" spans="1:22" x14ac:dyDescent="0.35">
      <c r="A28" s="16"/>
      <c r="B28" s="37" t="s">
        <v>296</v>
      </c>
      <c r="C28" s="58">
        <v>140</v>
      </c>
      <c r="D28" s="42">
        <v>23.850085178875638</v>
      </c>
      <c r="E28" s="58">
        <v>206</v>
      </c>
      <c r="F28" s="42">
        <v>27.725437415881558</v>
      </c>
      <c r="G28" s="58">
        <v>243</v>
      </c>
      <c r="H28" s="42">
        <v>27.898966704936857</v>
      </c>
      <c r="I28" s="58">
        <v>297</v>
      </c>
      <c r="J28" s="42">
        <v>26.975476839237057</v>
      </c>
      <c r="K28" s="58">
        <v>331</v>
      </c>
      <c r="L28" s="42">
        <v>26.16600790513834</v>
      </c>
      <c r="M28" s="58">
        <v>402</v>
      </c>
      <c r="N28" s="42">
        <v>27.877947295423024</v>
      </c>
      <c r="O28" s="58">
        <v>443</v>
      </c>
      <c r="P28" s="42">
        <f t="shared" si="2"/>
        <v>27.601246105919003</v>
      </c>
      <c r="Q28" s="58">
        <v>405</v>
      </c>
      <c r="R28" s="42">
        <f t="shared" si="3"/>
        <v>28.24267782426778</v>
      </c>
      <c r="S28" s="58">
        <v>285</v>
      </c>
      <c r="T28" s="42">
        <v>22.818254603682949</v>
      </c>
      <c r="U28" s="58">
        <v>231</v>
      </c>
      <c r="V28" s="42">
        <v>22.105263157894736</v>
      </c>
    </row>
    <row r="29" spans="1:22" x14ac:dyDescent="0.35">
      <c r="A29" s="16"/>
      <c r="B29" s="34" t="s">
        <v>297</v>
      </c>
      <c r="C29" s="58">
        <v>28</v>
      </c>
      <c r="D29" s="55">
        <v>4.7700170357751279</v>
      </c>
      <c r="E29" s="58">
        <v>31</v>
      </c>
      <c r="F29" s="55">
        <v>4.1722745625841187</v>
      </c>
      <c r="G29" s="58">
        <v>68</v>
      </c>
      <c r="H29" s="55">
        <v>7.8071182548794482</v>
      </c>
      <c r="I29" s="58">
        <v>95</v>
      </c>
      <c r="J29" s="55">
        <v>8.628519527702089</v>
      </c>
      <c r="K29" s="58">
        <v>120</v>
      </c>
      <c r="L29" s="55">
        <v>9.4861660079051369</v>
      </c>
      <c r="M29" s="58">
        <v>158</v>
      </c>
      <c r="N29" s="55">
        <v>10.957004160887656</v>
      </c>
      <c r="O29" s="58">
        <v>178</v>
      </c>
      <c r="P29" s="55">
        <f t="shared" si="2"/>
        <v>11.090342679127726</v>
      </c>
      <c r="Q29" s="58">
        <v>149</v>
      </c>
      <c r="R29" s="55">
        <f t="shared" si="3"/>
        <v>10.390516039051603</v>
      </c>
      <c r="S29" s="58">
        <v>151</v>
      </c>
      <c r="T29" s="55">
        <v>12.089671737389912</v>
      </c>
      <c r="U29" s="58">
        <v>164</v>
      </c>
      <c r="V29" s="55">
        <v>15.69377990430622</v>
      </c>
    </row>
    <row r="30" spans="1:22" x14ac:dyDescent="0.35">
      <c r="A30" s="16"/>
      <c r="B30" s="37" t="s">
        <v>298</v>
      </c>
      <c r="C30" s="58">
        <v>103</v>
      </c>
      <c r="D30" s="42">
        <v>17.546848381601361</v>
      </c>
      <c r="E30" s="58">
        <v>125</v>
      </c>
      <c r="F30" s="42">
        <v>16.823687752355315</v>
      </c>
      <c r="G30" s="58">
        <v>199</v>
      </c>
      <c r="H30" s="42">
        <v>22.847301951779563</v>
      </c>
      <c r="I30" s="58">
        <v>229</v>
      </c>
      <c r="J30" s="42">
        <v>20.799273387829246</v>
      </c>
      <c r="K30" s="58">
        <v>272</v>
      </c>
      <c r="L30" s="42">
        <v>21.50197628458498</v>
      </c>
      <c r="M30" s="58">
        <v>306</v>
      </c>
      <c r="N30" s="42">
        <v>21.220527045769764</v>
      </c>
      <c r="O30" s="58">
        <v>335</v>
      </c>
      <c r="P30" s="42">
        <f t="shared" si="2"/>
        <v>20.872274143302182</v>
      </c>
      <c r="Q30" s="58">
        <v>312</v>
      </c>
      <c r="R30" s="42">
        <f t="shared" si="3"/>
        <v>21.75732217573222</v>
      </c>
      <c r="S30" s="58">
        <v>271</v>
      </c>
      <c r="T30" s="42">
        <v>21.697357886309046</v>
      </c>
      <c r="U30" s="58">
        <v>191</v>
      </c>
      <c r="V30" s="42">
        <v>18.277511961722489</v>
      </c>
    </row>
    <row r="31" spans="1:22" x14ac:dyDescent="0.35">
      <c r="A31" s="16"/>
      <c r="B31" s="34" t="s">
        <v>299</v>
      </c>
      <c r="C31" s="58">
        <v>6</v>
      </c>
      <c r="D31" s="42">
        <v>1.0221465076660987</v>
      </c>
      <c r="E31" s="58">
        <v>4</v>
      </c>
      <c r="F31" s="42">
        <v>0.53835800807537015</v>
      </c>
      <c r="G31" s="58">
        <v>4</v>
      </c>
      <c r="H31" s="42">
        <v>0.45924225028702642</v>
      </c>
      <c r="I31" s="58">
        <v>7</v>
      </c>
      <c r="J31" s="42">
        <v>0.63578564940962767</v>
      </c>
      <c r="K31" s="58">
        <v>15</v>
      </c>
      <c r="L31" s="42">
        <v>1.1857707509881421</v>
      </c>
      <c r="M31" s="58">
        <v>11</v>
      </c>
      <c r="N31" s="42">
        <v>0.76282940360610263</v>
      </c>
      <c r="O31" s="58">
        <v>11</v>
      </c>
      <c r="P31" s="42">
        <f t="shared" si="2"/>
        <v>0.68535825545171336</v>
      </c>
      <c r="Q31" s="58">
        <v>6</v>
      </c>
      <c r="R31" s="42">
        <f t="shared" si="3"/>
        <v>0.41841004184100417</v>
      </c>
      <c r="S31" s="58">
        <v>7</v>
      </c>
      <c r="T31" s="42">
        <v>0.56044835868694953</v>
      </c>
      <c r="U31" s="58">
        <v>5</v>
      </c>
      <c r="V31" s="42">
        <v>0.4784688995215311</v>
      </c>
    </row>
    <row r="32" spans="1:22" x14ac:dyDescent="0.35">
      <c r="A32" s="16"/>
      <c r="B32" s="34" t="s">
        <v>300</v>
      </c>
      <c r="C32" s="58">
        <v>22</v>
      </c>
      <c r="D32" s="42">
        <v>3.7478705281090292</v>
      </c>
      <c r="E32" s="58">
        <v>29</v>
      </c>
      <c r="F32" s="42">
        <v>3.9030955585464335</v>
      </c>
      <c r="G32" s="58">
        <v>29</v>
      </c>
      <c r="H32" s="42">
        <v>3.3295063145809412</v>
      </c>
      <c r="I32" s="58">
        <v>32</v>
      </c>
      <c r="J32" s="42">
        <v>2.9064486830154403</v>
      </c>
      <c r="K32" s="58">
        <v>35</v>
      </c>
      <c r="L32" s="42">
        <v>2.766798418972332</v>
      </c>
      <c r="M32" s="58">
        <v>35</v>
      </c>
      <c r="N32" s="42">
        <v>2.4271844660194173</v>
      </c>
      <c r="O32" s="58">
        <v>31</v>
      </c>
      <c r="P32" s="42">
        <f t="shared" si="2"/>
        <v>1.9314641744548289</v>
      </c>
      <c r="Q32" s="58">
        <v>30</v>
      </c>
      <c r="R32" s="42">
        <f t="shared" si="3"/>
        <v>2.0920502092050208</v>
      </c>
      <c r="S32" s="58">
        <v>26</v>
      </c>
      <c r="T32" s="42">
        <v>2.0816653322658127</v>
      </c>
      <c r="U32" s="58">
        <v>28</v>
      </c>
      <c r="V32" s="42">
        <v>2.6794258373205744</v>
      </c>
    </row>
    <row r="33" spans="1:22" x14ac:dyDescent="0.35">
      <c r="A33" s="16"/>
      <c r="B33" s="34" t="s">
        <v>230</v>
      </c>
      <c r="C33" s="58">
        <v>15</v>
      </c>
      <c r="D33" s="63">
        <v>2.5553662691652468</v>
      </c>
      <c r="E33" s="58">
        <v>24</v>
      </c>
      <c r="F33" s="63">
        <v>3.2301480484522207</v>
      </c>
      <c r="G33" s="58" t="s">
        <v>272</v>
      </c>
      <c r="H33" s="42" t="s">
        <v>231</v>
      </c>
      <c r="I33" s="58">
        <v>11</v>
      </c>
      <c r="J33" s="63">
        <v>0.99909173478655766</v>
      </c>
      <c r="K33" s="58">
        <v>17</v>
      </c>
      <c r="L33" s="63">
        <v>1.3438735177865613</v>
      </c>
      <c r="M33" s="58">
        <v>19</v>
      </c>
      <c r="N33" s="63">
        <v>1.3176144244105408</v>
      </c>
      <c r="O33" s="58">
        <v>20</v>
      </c>
      <c r="P33" s="63">
        <f t="shared" si="2"/>
        <v>1.2461059190031152</v>
      </c>
      <c r="Q33" s="58">
        <v>10</v>
      </c>
      <c r="R33" s="63">
        <f t="shared" si="3"/>
        <v>0.69735006973500702</v>
      </c>
      <c r="S33" s="58">
        <v>12</v>
      </c>
      <c r="T33" s="63">
        <v>0.96076861489191345</v>
      </c>
      <c r="U33" s="139" t="s">
        <v>272</v>
      </c>
      <c r="V33" s="42" t="s">
        <v>231</v>
      </c>
    </row>
    <row r="34" spans="1:22" x14ac:dyDescent="0.35">
      <c r="A34" s="16"/>
      <c r="B34" s="36" t="s">
        <v>269</v>
      </c>
      <c r="C34" s="88">
        <v>587</v>
      </c>
      <c r="D34" s="89">
        <v>100</v>
      </c>
      <c r="E34" s="88">
        <v>743</v>
      </c>
      <c r="F34" s="89">
        <v>100</v>
      </c>
      <c r="G34" s="88">
        <v>871</v>
      </c>
      <c r="H34" s="89">
        <v>100</v>
      </c>
      <c r="I34" s="88">
        <v>1101</v>
      </c>
      <c r="J34" s="89">
        <v>100</v>
      </c>
      <c r="K34" s="88">
        <v>1265</v>
      </c>
      <c r="L34" s="89">
        <v>100</v>
      </c>
      <c r="M34" s="88">
        <v>1442</v>
      </c>
      <c r="N34" s="89">
        <v>100</v>
      </c>
      <c r="O34" s="88">
        <v>1605</v>
      </c>
      <c r="P34" s="89">
        <f t="shared" si="2"/>
        <v>100</v>
      </c>
      <c r="Q34" s="88">
        <f>SUM(Q22:Q33)</f>
        <v>1434</v>
      </c>
      <c r="R34" s="89">
        <f>SUM(R22:R33)</f>
        <v>100.00000000000001</v>
      </c>
      <c r="S34" s="88">
        <v>1249</v>
      </c>
      <c r="T34" s="89">
        <v>100</v>
      </c>
      <c r="U34" s="88">
        <v>1045</v>
      </c>
      <c r="V34" s="89">
        <v>100</v>
      </c>
    </row>
    <row r="35" spans="1:22" x14ac:dyDescent="0.35">
      <c r="A35" s="16"/>
      <c r="B35" s="37"/>
      <c r="C35" s="45"/>
      <c r="D35" s="42"/>
      <c r="E35" s="45"/>
      <c r="F35" s="42"/>
      <c r="G35" s="45"/>
      <c r="H35" s="42"/>
      <c r="I35" s="45"/>
      <c r="J35" s="42"/>
      <c r="K35" s="45"/>
      <c r="L35" s="42"/>
      <c r="M35" s="45"/>
      <c r="N35" s="42"/>
      <c r="O35" s="45"/>
      <c r="P35" s="42"/>
      <c r="Q35" s="45"/>
      <c r="R35" s="42"/>
      <c r="S35" s="45"/>
      <c r="T35" s="42"/>
      <c r="U35" s="45"/>
      <c r="V35" s="42"/>
    </row>
    <row r="36" spans="1:22" x14ac:dyDescent="0.35">
      <c r="A36" s="16"/>
      <c r="B36" s="34"/>
      <c r="C36" s="58"/>
      <c r="D36" s="55"/>
      <c r="E36" s="58"/>
      <c r="F36" s="55"/>
      <c r="G36" s="58"/>
      <c r="H36" s="55"/>
      <c r="I36" s="58"/>
      <c r="J36" s="55"/>
      <c r="K36" s="58"/>
      <c r="L36" s="55"/>
      <c r="M36" s="58"/>
      <c r="N36" s="55"/>
      <c r="O36" s="58"/>
      <c r="P36" s="55"/>
      <c r="Q36" s="58"/>
      <c r="R36" s="55"/>
      <c r="S36" s="58"/>
      <c r="T36" s="55"/>
      <c r="U36" s="58"/>
      <c r="V36" s="55"/>
    </row>
    <row r="37" spans="1:22" x14ac:dyDescent="0.35">
      <c r="A37" s="16"/>
      <c r="B37" s="36" t="s">
        <v>269</v>
      </c>
      <c r="C37" s="45"/>
      <c r="D37" s="55"/>
      <c r="E37" s="45"/>
      <c r="F37" s="55"/>
      <c r="G37" s="45"/>
      <c r="H37" s="55"/>
      <c r="I37" s="45"/>
      <c r="J37" s="55"/>
      <c r="K37" s="45"/>
      <c r="L37" s="55"/>
      <c r="M37" s="45"/>
      <c r="N37" s="55"/>
      <c r="O37" s="45"/>
      <c r="P37" s="55"/>
      <c r="Q37" s="45"/>
      <c r="R37" s="55"/>
      <c r="S37" s="45"/>
      <c r="T37" s="55"/>
      <c r="U37" s="45"/>
      <c r="V37" s="55"/>
    </row>
    <row r="38" spans="1:22" x14ac:dyDescent="0.35">
      <c r="A38" s="16"/>
      <c r="B38" s="34" t="s">
        <v>188</v>
      </c>
      <c r="C38" s="58">
        <v>93</v>
      </c>
      <c r="D38" s="42">
        <v>2.0880107768298162</v>
      </c>
      <c r="E38" s="58">
        <v>82</v>
      </c>
      <c r="F38" s="42">
        <v>1.8105542062265401</v>
      </c>
      <c r="G38" s="58">
        <v>82</v>
      </c>
      <c r="H38" s="42">
        <v>1.1949868842902944</v>
      </c>
      <c r="I38" s="58">
        <v>118</v>
      </c>
      <c r="J38" s="42">
        <v>1.5155407141022348</v>
      </c>
      <c r="K38" s="58">
        <v>87</v>
      </c>
      <c r="L38" s="42">
        <v>0.9781875421632561</v>
      </c>
      <c r="M38" s="58">
        <v>100</v>
      </c>
      <c r="N38" s="42">
        <v>1.0492078480747036</v>
      </c>
      <c r="O38" s="58">
        <v>97</v>
      </c>
      <c r="P38" s="42">
        <f t="shared" ref="P38:P50" si="4">O38/$O$50*100</f>
        <v>0.85192341471983135</v>
      </c>
      <c r="Q38" s="58">
        <f>Q6+Q22</f>
        <v>99</v>
      </c>
      <c r="R38" s="42">
        <f t="shared" ref="R38:R49" si="5">Q38/$Q$50*100</f>
        <v>0.90098289042591906</v>
      </c>
      <c r="S38" s="58">
        <v>98</v>
      </c>
      <c r="T38" s="42">
        <v>0.90189582182956007</v>
      </c>
      <c r="U38" s="58">
        <v>72</v>
      </c>
      <c r="V38" s="42">
        <v>0.78809106830122588</v>
      </c>
    </row>
    <row r="39" spans="1:22" x14ac:dyDescent="0.35">
      <c r="A39" s="16"/>
      <c r="B39" s="34" t="s">
        <v>190</v>
      </c>
      <c r="C39" s="58">
        <v>1066</v>
      </c>
      <c r="D39" s="42">
        <v>23.933542882801977</v>
      </c>
      <c r="E39" s="58">
        <v>1117</v>
      </c>
      <c r="F39" s="42">
        <v>24.66328107750055</v>
      </c>
      <c r="G39" s="58">
        <v>1658</v>
      </c>
      <c r="H39" s="42">
        <v>24.162051879918391</v>
      </c>
      <c r="I39" s="58">
        <v>1893</v>
      </c>
      <c r="J39" s="42">
        <v>24.312869252504495</v>
      </c>
      <c r="K39" s="58">
        <v>2161</v>
      </c>
      <c r="L39" s="42">
        <v>24.297279064537889</v>
      </c>
      <c r="M39" s="58">
        <v>2316</v>
      </c>
      <c r="N39" s="42">
        <v>24.299653761410138</v>
      </c>
      <c r="O39" s="58">
        <v>2928</v>
      </c>
      <c r="P39" s="42">
        <f t="shared" si="4"/>
        <v>25.715791322676974</v>
      </c>
      <c r="Q39" s="58">
        <f t="shared" ref="Q39:Q49" si="6">Q7+Q23</f>
        <v>2815</v>
      </c>
      <c r="R39" s="42">
        <f t="shared" si="5"/>
        <v>25.618856934838004</v>
      </c>
      <c r="S39" s="58">
        <v>2825</v>
      </c>
      <c r="T39" s="42">
        <v>25.998527517025583</v>
      </c>
      <c r="U39" s="58">
        <v>2545</v>
      </c>
      <c r="V39" s="42">
        <v>27.856830122591944</v>
      </c>
    </row>
    <row r="40" spans="1:22" x14ac:dyDescent="0.35">
      <c r="A40" s="16"/>
      <c r="B40" s="34" t="s">
        <v>293</v>
      </c>
      <c r="C40" s="58">
        <v>200</v>
      </c>
      <c r="D40" s="42">
        <v>4.4903457566232605</v>
      </c>
      <c r="E40" s="58">
        <v>182</v>
      </c>
      <c r="F40" s="42">
        <v>4.01854714064915</v>
      </c>
      <c r="G40" s="58">
        <v>234</v>
      </c>
      <c r="H40" s="42">
        <v>3.4100845234625474</v>
      </c>
      <c r="I40" s="58">
        <v>245</v>
      </c>
      <c r="J40" s="42">
        <v>3.1466735165681992</v>
      </c>
      <c r="K40" s="58">
        <v>264</v>
      </c>
      <c r="L40" s="42">
        <v>2.9682932313919497</v>
      </c>
      <c r="M40" s="58">
        <v>303</v>
      </c>
      <c r="N40" s="42">
        <v>3.1790997796663523</v>
      </c>
      <c r="O40" s="58">
        <v>415</v>
      </c>
      <c r="P40" s="42">
        <f t="shared" si="4"/>
        <v>3.6448269805023714</v>
      </c>
      <c r="Q40" s="58">
        <f t="shared" si="6"/>
        <v>365</v>
      </c>
      <c r="R40" s="42">
        <f t="shared" si="5"/>
        <v>3.3218056061157624</v>
      </c>
      <c r="S40" s="58">
        <v>303</v>
      </c>
      <c r="T40" s="42">
        <v>2.7885146327995582</v>
      </c>
      <c r="U40" s="58">
        <v>352</v>
      </c>
      <c r="V40" s="42">
        <v>3.8528896672504378</v>
      </c>
    </row>
    <row r="41" spans="1:22" x14ac:dyDescent="0.35">
      <c r="A41" s="16"/>
      <c r="B41" s="34" t="s">
        <v>294</v>
      </c>
      <c r="C41" s="58">
        <v>364</v>
      </c>
      <c r="D41" s="63">
        <v>8.1724292770543325</v>
      </c>
      <c r="E41" s="58">
        <v>308</v>
      </c>
      <c r="F41" s="63">
        <v>6.800618238021638</v>
      </c>
      <c r="G41" s="58">
        <v>363</v>
      </c>
      <c r="H41" s="63">
        <v>5.290002914602157</v>
      </c>
      <c r="I41" s="58">
        <v>370</v>
      </c>
      <c r="J41" s="63">
        <v>4.7521191882866685</v>
      </c>
      <c r="K41" s="58">
        <v>384</v>
      </c>
      <c r="L41" s="63">
        <v>4.3175174274791992</v>
      </c>
      <c r="M41" s="58">
        <v>382</v>
      </c>
      <c r="N41" s="63">
        <v>4.0079739796453673</v>
      </c>
      <c r="O41" s="58">
        <v>384</v>
      </c>
      <c r="P41" s="63">
        <f t="shared" si="4"/>
        <v>3.372562796416652</v>
      </c>
      <c r="Q41" s="58">
        <f t="shared" si="6"/>
        <v>403</v>
      </c>
      <c r="R41" s="63">
        <f t="shared" si="5"/>
        <v>3.6676374226428834</v>
      </c>
      <c r="S41" s="58">
        <v>367</v>
      </c>
      <c r="T41" s="63">
        <v>3.3775078225658013</v>
      </c>
      <c r="U41" s="58">
        <v>331</v>
      </c>
      <c r="V41" s="63">
        <v>3.6230297723292471</v>
      </c>
    </row>
    <row r="42" spans="1:22" x14ac:dyDescent="0.35">
      <c r="A42" s="16"/>
      <c r="B42" s="34" t="s">
        <v>196</v>
      </c>
      <c r="C42" s="58">
        <v>822</v>
      </c>
      <c r="D42" s="42">
        <v>18.455321059721598</v>
      </c>
      <c r="E42" s="58">
        <v>822</v>
      </c>
      <c r="F42" s="42">
        <v>18.149701920953852</v>
      </c>
      <c r="G42" s="58">
        <v>1125</v>
      </c>
      <c r="H42" s="42">
        <v>16.394637132031477</v>
      </c>
      <c r="I42" s="58">
        <v>1278</v>
      </c>
      <c r="J42" s="42">
        <v>16.414076547649628</v>
      </c>
      <c r="K42" s="58">
        <v>1407</v>
      </c>
      <c r="L42" s="42">
        <v>15.819653699123004</v>
      </c>
      <c r="M42" s="58">
        <v>1537</v>
      </c>
      <c r="N42" s="42">
        <v>16.126324624908193</v>
      </c>
      <c r="O42" s="58">
        <v>1572</v>
      </c>
      <c r="P42" s="42">
        <f t="shared" si="4"/>
        <v>13.806428947830668</v>
      </c>
      <c r="Q42" s="58">
        <f t="shared" si="6"/>
        <v>1679</v>
      </c>
      <c r="R42" s="42">
        <f t="shared" si="5"/>
        <v>15.280305788132509</v>
      </c>
      <c r="S42" s="58">
        <v>1528</v>
      </c>
      <c r="T42" s="42">
        <v>14.062212405669058</v>
      </c>
      <c r="U42" s="58">
        <v>1317</v>
      </c>
      <c r="V42" s="42">
        <v>14.415499124343258</v>
      </c>
    </row>
    <row r="43" spans="1:22" x14ac:dyDescent="0.35">
      <c r="A43" s="16"/>
      <c r="B43" s="34" t="s">
        <v>295</v>
      </c>
      <c r="C43" s="58">
        <v>64</v>
      </c>
      <c r="D43" s="42">
        <v>1.4369106421194431</v>
      </c>
      <c r="E43" s="58">
        <v>70</v>
      </c>
      <c r="F43" s="42">
        <v>1.545595054095827</v>
      </c>
      <c r="G43" s="58">
        <v>92</v>
      </c>
      <c r="H43" s="42">
        <v>1.3407169921305742</v>
      </c>
      <c r="I43" s="58">
        <v>88</v>
      </c>
      <c r="J43" s="42">
        <v>1.1302337528898021</v>
      </c>
      <c r="K43" s="58">
        <v>104</v>
      </c>
      <c r="L43" s="42">
        <v>1.1693276366089498</v>
      </c>
      <c r="M43" s="58">
        <v>112</v>
      </c>
      <c r="N43" s="42">
        <v>1.1751127898436682</v>
      </c>
      <c r="O43" s="58">
        <v>178</v>
      </c>
      <c r="P43" s="42">
        <f t="shared" si="4"/>
        <v>1.5633233795889692</v>
      </c>
      <c r="Q43" s="58">
        <f t="shared" si="6"/>
        <v>123</v>
      </c>
      <c r="R43" s="42">
        <f t="shared" si="5"/>
        <v>1.1194029850746268</v>
      </c>
      <c r="S43" s="58">
        <v>131</v>
      </c>
      <c r="T43" s="42">
        <v>1.2055954353027794</v>
      </c>
      <c r="U43" s="58">
        <v>73</v>
      </c>
      <c r="V43" s="42">
        <v>0.79903677758318736</v>
      </c>
    </row>
    <row r="44" spans="1:22" x14ac:dyDescent="0.35">
      <c r="A44" s="16"/>
      <c r="B44" s="37" t="s">
        <v>296</v>
      </c>
      <c r="C44" s="58">
        <v>717</v>
      </c>
      <c r="D44" s="55">
        <v>16.097889537494385</v>
      </c>
      <c r="E44" s="58">
        <v>767</v>
      </c>
      <c r="F44" s="55">
        <v>16.935305807021418</v>
      </c>
      <c r="G44" s="58">
        <v>1132</v>
      </c>
      <c r="H44" s="55">
        <v>16.496648207519673</v>
      </c>
      <c r="I44" s="58">
        <v>1475</v>
      </c>
      <c r="J44" s="55">
        <v>18.944258926277936</v>
      </c>
      <c r="K44" s="58">
        <v>1780</v>
      </c>
      <c r="L44" s="55">
        <v>20.013492241960872</v>
      </c>
      <c r="M44" s="58">
        <v>1819</v>
      </c>
      <c r="N44" s="55">
        <v>19.085090756478859</v>
      </c>
      <c r="O44" s="58">
        <v>2212</v>
      </c>
      <c r="P44" s="55">
        <f t="shared" si="4"/>
        <v>19.427366941858423</v>
      </c>
      <c r="Q44" s="58">
        <f t="shared" si="6"/>
        <v>2152</v>
      </c>
      <c r="R44" s="55">
        <f t="shared" si="5"/>
        <v>19.585001820167456</v>
      </c>
      <c r="S44" s="58">
        <v>1864</v>
      </c>
      <c r="T44" s="55">
        <v>17.154426651941836</v>
      </c>
      <c r="U44" s="58">
        <v>1492</v>
      </c>
      <c r="V44" s="55">
        <v>16.330998248686516</v>
      </c>
    </row>
    <row r="45" spans="1:22" x14ac:dyDescent="0.35">
      <c r="A45" s="16"/>
      <c r="B45" s="34" t="s">
        <v>297</v>
      </c>
      <c r="C45" s="58">
        <v>164</v>
      </c>
      <c r="D45" s="42">
        <v>3.6820835204310729</v>
      </c>
      <c r="E45" s="58">
        <v>213</v>
      </c>
      <c r="F45" s="42">
        <v>4.7030249503201587</v>
      </c>
      <c r="G45" s="58">
        <v>680</v>
      </c>
      <c r="H45" s="42">
        <v>9.9096473331390271</v>
      </c>
      <c r="I45" s="58">
        <v>759</v>
      </c>
      <c r="J45" s="42">
        <v>9.7482661186745432</v>
      </c>
      <c r="K45" s="58">
        <v>945</v>
      </c>
      <c r="L45" s="42">
        <v>10.625140544187092</v>
      </c>
      <c r="M45" s="58">
        <v>1125</v>
      </c>
      <c r="N45" s="42">
        <v>11.803588290840414</v>
      </c>
      <c r="O45" s="58">
        <v>1447</v>
      </c>
      <c r="P45" s="42">
        <f t="shared" si="4"/>
        <v>12.708589495872125</v>
      </c>
      <c r="Q45" s="58">
        <f t="shared" si="6"/>
        <v>1332</v>
      </c>
      <c r="R45" s="42">
        <f t="shared" si="5"/>
        <v>12.122315253003277</v>
      </c>
      <c r="S45" s="58">
        <v>1684</v>
      </c>
      <c r="T45" s="42">
        <v>15.497883305724278</v>
      </c>
      <c r="U45" s="58">
        <v>1384</v>
      </c>
      <c r="V45" s="42">
        <v>15.148861646234677</v>
      </c>
    </row>
    <row r="46" spans="1:22" x14ac:dyDescent="0.35">
      <c r="A46" s="16"/>
      <c r="B46" s="37" t="s">
        <v>298</v>
      </c>
      <c r="C46" s="58">
        <v>689</v>
      </c>
      <c r="D46" s="42">
        <v>15.469241131567129</v>
      </c>
      <c r="E46" s="58">
        <v>738</v>
      </c>
      <c r="F46" s="42">
        <v>16.294987856038862</v>
      </c>
      <c r="G46" s="58">
        <v>1238</v>
      </c>
      <c r="H46" s="42">
        <v>18.041387350626639</v>
      </c>
      <c r="I46" s="58">
        <v>1301</v>
      </c>
      <c r="J46" s="42">
        <v>16.709478551245827</v>
      </c>
      <c r="K46" s="58">
        <v>1426</v>
      </c>
      <c r="L46" s="42">
        <v>16.033280863503485</v>
      </c>
      <c r="M46" s="58">
        <v>1450</v>
      </c>
      <c r="N46" s="42">
        <v>15.213513797083204</v>
      </c>
      <c r="O46" s="58">
        <v>1779</v>
      </c>
      <c r="P46" s="42">
        <f t="shared" si="4"/>
        <v>15.624451080274021</v>
      </c>
      <c r="Q46" s="58">
        <f t="shared" si="6"/>
        <v>1729</v>
      </c>
      <c r="R46" s="42">
        <f t="shared" si="5"/>
        <v>15.735347651983982</v>
      </c>
      <c r="S46" s="58">
        <v>1753</v>
      </c>
      <c r="T46" s="42">
        <v>16.132891588441009</v>
      </c>
      <c r="U46" s="58">
        <v>1292</v>
      </c>
      <c r="V46" s="42">
        <v>14.141856392294221</v>
      </c>
    </row>
    <row r="47" spans="1:22" x14ac:dyDescent="0.35">
      <c r="A47" s="16"/>
      <c r="B47" s="34" t="s">
        <v>299</v>
      </c>
      <c r="C47" s="58">
        <v>46</v>
      </c>
      <c r="D47" s="42">
        <v>1.0327795240233499</v>
      </c>
      <c r="E47" s="58">
        <v>27</v>
      </c>
      <c r="F47" s="42">
        <v>0.59615809229410466</v>
      </c>
      <c r="G47" s="58">
        <v>48</v>
      </c>
      <c r="H47" s="42">
        <v>0.69950451763334309</v>
      </c>
      <c r="I47" s="58">
        <v>44</v>
      </c>
      <c r="J47" s="42">
        <v>0.56511687644490105</v>
      </c>
      <c r="K47" s="58">
        <v>66</v>
      </c>
      <c r="L47" s="42">
        <v>0.74207330784798742</v>
      </c>
      <c r="M47" s="58">
        <v>60</v>
      </c>
      <c r="N47" s="42">
        <v>0.62952470884482215</v>
      </c>
      <c r="O47" s="58">
        <v>60</v>
      </c>
      <c r="P47" s="42">
        <f t="shared" si="4"/>
        <v>0.52696293694010188</v>
      </c>
      <c r="Q47" s="58">
        <f t="shared" si="6"/>
        <v>52</v>
      </c>
      <c r="R47" s="42">
        <f t="shared" si="5"/>
        <v>0.47324353840553329</v>
      </c>
      <c r="S47" s="58">
        <v>63</v>
      </c>
      <c r="T47" s="42">
        <v>0.57979017117614573</v>
      </c>
      <c r="U47" s="58">
        <v>60</v>
      </c>
      <c r="V47" s="42">
        <v>0.65674255691768824</v>
      </c>
    </row>
    <row r="48" spans="1:22" x14ac:dyDescent="0.35">
      <c r="A48" s="16"/>
      <c r="B48" s="34" t="s">
        <v>300</v>
      </c>
      <c r="C48" s="58">
        <v>111</v>
      </c>
      <c r="D48" s="63">
        <v>2.4921418949259091</v>
      </c>
      <c r="E48" s="58">
        <v>97</v>
      </c>
      <c r="F48" s="63">
        <v>2.1417531463899313</v>
      </c>
      <c r="G48" s="58">
        <v>135</v>
      </c>
      <c r="H48" s="63">
        <v>1.9673564558437773</v>
      </c>
      <c r="I48" s="58">
        <v>152</v>
      </c>
      <c r="J48" s="63">
        <v>1.9522219368096585</v>
      </c>
      <c r="K48" s="58">
        <v>172</v>
      </c>
      <c r="L48" s="63">
        <v>1.933888014391725</v>
      </c>
      <c r="M48" s="58">
        <v>207</v>
      </c>
      <c r="N48" s="63">
        <v>2.1718602455146363</v>
      </c>
      <c r="O48" s="58">
        <v>232</v>
      </c>
      <c r="P48" s="63">
        <f t="shared" si="4"/>
        <v>2.0375900228350603</v>
      </c>
      <c r="Q48" s="58">
        <f t="shared" si="6"/>
        <v>182</v>
      </c>
      <c r="R48" s="63">
        <f t="shared" si="5"/>
        <v>1.6563523844193666</v>
      </c>
      <c r="S48" s="58">
        <v>197</v>
      </c>
      <c r="T48" s="63">
        <v>1.8129946622492177</v>
      </c>
      <c r="U48" s="58">
        <v>182</v>
      </c>
      <c r="V48" s="63">
        <v>1.9921190893169878</v>
      </c>
    </row>
    <row r="49" spans="1:22" x14ac:dyDescent="0.35">
      <c r="A49" s="16"/>
      <c r="B49" s="34" t="s">
        <v>230</v>
      </c>
      <c r="C49" s="58">
        <v>118</v>
      </c>
      <c r="D49" s="42">
        <v>2.6493039964077236</v>
      </c>
      <c r="E49" s="58">
        <v>106</v>
      </c>
      <c r="F49" s="42">
        <v>2.3404725104879667</v>
      </c>
      <c r="G49" s="58">
        <v>75</v>
      </c>
      <c r="H49" s="42">
        <v>1.0929758088020987</v>
      </c>
      <c r="I49" s="58">
        <v>63</v>
      </c>
      <c r="J49" s="42">
        <v>0.80914461854610842</v>
      </c>
      <c r="K49" s="58">
        <v>98</v>
      </c>
      <c r="L49" s="42">
        <v>1.1018664268045872</v>
      </c>
      <c r="M49" s="58">
        <v>120</v>
      </c>
      <c r="N49" s="42">
        <v>1.2590494176896443</v>
      </c>
      <c r="O49" s="58">
        <v>82</v>
      </c>
      <c r="P49" s="42">
        <f t="shared" si="4"/>
        <v>0.72018268048480594</v>
      </c>
      <c r="Q49" s="58">
        <f t="shared" si="6"/>
        <v>57</v>
      </c>
      <c r="R49" s="42">
        <f t="shared" si="5"/>
        <v>0.51874772479068076</v>
      </c>
      <c r="S49" s="58">
        <v>53</v>
      </c>
      <c r="T49" s="42">
        <v>0.48775998527517023</v>
      </c>
      <c r="U49" s="58">
        <v>33</v>
      </c>
      <c r="V49" s="42">
        <v>0.36120840630472856</v>
      </c>
    </row>
    <row r="50" spans="1:22" x14ac:dyDescent="0.35">
      <c r="A50" s="16"/>
      <c r="B50" s="36" t="s">
        <v>269</v>
      </c>
      <c r="C50" s="88">
        <v>4454</v>
      </c>
      <c r="D50" s="89">
        <v>100</v>
      </c>
      <c r="E50" s="88">
        <v>4529</v>
      </c>
      <c r="F50" s="89">
        <v>100</v>
      </c>
      <c r="G50" s="88">
        <v>6862</v>
      </c>
      <c r="H50" s="89">
        <v>100</v>
      </c>
      <c r="I50" s="88">
        <v>7786</v>
      </c>
      <c r="J50" s="89">
        <v>100</v>
      </c>
      <c r="K50" s="88">
        <v>8894</v>
      </c>
      <c r="L50" s="89">
        <v>100</v>
      </c>
      <c r="M50" s="88">
        <v>9531</v>
      </c>
      <c r="N50" s="89">
        <v>100</v>
      </c>
      <c r="O50" s="88">
        <v>11386</v>
      </c>
      <c r="P50" s="89">
        <f t="shared" si="4"/>
        <v>100</v>
      </c>
      <c r="Q50" s="88">
        <f>SUM(Q38:Q49)</f>
        <v>10988</v>
      </c>
      <c r="R50" s="89">
        <f>SUM(R38:R49)</f>
        <v>100.00000000000001</v>
      </c>
      <c r="S50" s="88">
        <v>10866</v>
      </c>
      <c r="T50" s="89">
        <v>100</v>
      </c>
      <c r="U50" s="88">
        <v>9136</v>
      </c>
      <c r="V50" s="89">
        <v>100.00000000000001</v>
      </c>
    </row>
    <row r="51" spans="1:22" x14ac:dyDescent="0.35">
      <c r="A51" s="16"/>
      <c r="B51" s="34"/>
      <c r="C51" s="45"/>
      <c r="D51" s="42"/>
      <c r="E51" s="45"/>
      <c r="F51" s="42"/>
      <c r="G51" s="45"/>
      <c r="H51" s="42"/>
      <c r="I51" s="45"/>
      <c r="J51" s="42"/>
      <c r="K51" s="45"/>
      <c r="L51" s="42"/>
      <c r="M51" s="45"/>
      <c r="N51" s="42"/>
      <c r="O51" s="45"/>
      <c r="P51" s="42"/>
      <c r="Q51" s="45"/>
      <c r="R51" s="42"/>
      <c r="S51" s="45"/>
      <c r="T51" s="42"/>
      <c r="U51" s="42"/>
      <c r="V51" s="42"/>
    </row>
    <row r="52" spans="1:22" x14ac:dyDescent="0.35">
      <c r="A52" s="16"/>
      <c r="B52" s="34"/>
      <c r="C52" s="58"/>
      <c r="D52" s="55"/>
      <c r="E52" s="58"/>
      <c r="F52" s="55"/>
      <c r="G52" s="58"/>
      <c r="H52" s="55"/>
      <c r="I52" s="58"/>
      <c r="J52" s="55"/>
      <c r="K52" s="58"/>
      <c r="L52" s="55"/>
      <c r="M52" s="58"/>
      <c r="N52" s="55"/>
      <c r="O52" s="58"/>
      <c r="P52" s="55"/>
      <c r="Q52" s="58"/>
      <c r="R52" s="55"/>
      <c r="S52" s="58"/>
      <c r="T52" s="55"/>
      <c r="U52" s="55"/>
      <c r="V52" s="55"/>
    </row>
    <row r="53" spans="1:22" x14ac:dyDescent="0.35">
      <c r="A53" s="16"/>
      <c r="B53" s="37"/>
      <c r="C53" s="45"/>
      <c r="D53" s="42"/>
      <c r="E53" s="45"/>
      <c r="F53" s="42"/>
      <c r="G53" s="45"/>
      <c r="H53" s="42"/>
      <c r="I53" s="45"/>
      <c r="J53" s="42"/>
      <c r="K53" s="45"/>
      <c r="L53" s="42"/>
      <c r="M53" s="45"/>
      <c r="N53" s="42"/>
      <c r="O53" s="45"/>
      <c r="P53" s="42"/>
      <c r="Q53" s="45"/>
      <c r="R53" s="42"/>
      <c r="S53" s="45"/>
      <c r="T53" s="42"/>
      <c r="U53" s="42"/>
      <c r="V53" s="42"/>
    </row>
    <row r="54" spans="1:22" x14ac:dyDescent="0.35">
      <c r="A54" s="16"/>
      <c r="B54" s="34"/>
      <c r="C54" s="58"/>
      <c r="D54" s="58"/>
      <c r="E54" s="58"/>
      <c r="F54" s="58"/>
      <c r="G54" s="58"/>
      <c r="H54" s="58"/>
      <c r="I54" s="58"/>
      <c r="J54" s="58"/>
      <c r="K54" s="58"/>
      <c r="L54" s="58"/>
      <c r="M54" s="58"/>
      <c r="N54" s="58"/>
      <c r="O54" s="58"/>
      <c r="P54" s="58"/>
      <c r="Q54" s="58"/>
      <c r="R54" s="58"/>
      <c r="S54" s="58"/>
      <c r="T54" s="58"/>
      <c r="U54" s="58"/>
      <c r="V54" s="58"/>
    </row>
    <row r="55" spans="1:22" x14ac:dyDescent="0.35">
      <c r="A55" s="16"/>
      <c r="B55" s="34"/>
      <c r="C55" s="45"/>
      <c r="D55" s="42"/>
      <c r="E55" s="45"/>
      <c r="F55" s="42"/>
      <c r="G55" s="45"/>
      <c r="H55" s="42"/>
      <c r="I55" s="45"/>
      <c r="J55" s="42"/>
      <c r="K55" s="45"/>
      <c r="L55" s="42"/>
      <c r="M55" s="45"/>
      <c r="N55" s="42"/>
      <c r="O55" s="45"/>
      <c r="P55" s="42"/>
      <c r="Q55" s="45"/>
      <c r="R55" s="42"/>
      <c r="S55" s="45"/>
      <c r="T55" s="42"/>
      <c r="U55" s="42"/>
      <c r="V55" s="42"/>
    </row>
    <row r="56" spans="1:22" x14ac:dyDescent="0.35">
      <c r="A56" s="16"/>
      <c r="B56" s="65"/>
      <c r="C56" s="45"/>
      <c r="D56" s="42"/>
      <c r="E56" s="45"/>
      <c r="F56" s="42"/>
      <c r="G56" s="45"/>
      <c r="H56" s="42"/>
      <c r="I56" s="45"/>
      <c r="J56" s="42"/>
      <c r="K56" s="45"/>
      <c r="L56" s="42"/>
      <c r="M56" s="45"/>
      <c r="N56" s="42"/>
      <c r="O56" s="45"/>
      <c r="P56" s="42"/>
      <c r="Q56" s="45"/>
      <c r="R56" s="42"/>
      <c r="S56" s="45"/>
      <c r="T56" s="42"/>
      <c r="U56" s="42"/>
      <c r="V56" s="42"/>
    </row>
    <row r="57" spans="1:22" x14ac:dyDescent="0.35">
      <c r="A57" s="16"/>
      <c r="B57" s="16"/>
      <c r="C57" s="58"/>
      <c r="D57" s="55"/>
      <c r="E57" s="58"/>
      <c r="F57" s="55"/>
      <c r="G57" s="58"/>
      <c r="H57" s="55"/>
      <c r="I57" s="58"/>
      <c r="J57" s="55"/>
      <c r="K57" s="58"/>
      <c r="L57" s="55"/>
      <c r="M57" s="58"/>
      <c r="N57" s="55"/>
      <c r="O57" s="58"/>
      <c r="P57" s="55"/>
      <c r="Q57" s="58"/>
      <c r="R57" s="55"/>
      <c r="S57" s="58"/>
      <c r="T57" s="55"/>
      <c r="U57" s="55"/>
      <c r="V57" s="55"/>
    </row>
    <row r="58" spans="1:22" x14ac:dyDescent="0.35">
      <c r="A58" s="16"/>
      <c r="B58" s="16"/>
      <c r="C58" s="58"/>
      <c r="D58" s="55"/>
      <c r="E58" s="58"/>
      <c r="F58" s="55"/>
      <c r="G58" s="58"/>
      <c r="H58" s="55"/>
      <c r="I58" s="58"/>
      <c r="J58" s="55"/>
      <c r="K58" s="58"/>
      <c r="L58" s="55"/>
      <c r="M58" s="58"/>
      <c r="N58" s="55"/>
      <c r="O58" s="58"/>
      <c r="P58" s="55"/>
      <c r="Q58" s="58"/>
      <c r="R58" s="55"/>
      <c r="S58" s="58"/>
      <c r="T58" s="55"/>
      <c r="U58" s="55"/>
      <c r="V58" s="55"/>
    </row>
    <row r="59" spans="1:22" x14ac:dyDescent="0.35">
      <c r="A59" s="16"/>
      <c r="B59" s="16"/>
      <c r="C59" s="58"/>
      <c r="D59" s="55"/>
      <c r="E59" s="58"/>
      <c r="F59" s="55"/>
      <c r="G59" s="58"/>
      <c r="H59" s="55"/>
      <c r="I59" s="58"/>
      <c r="J59" s="55"/>
      <c r="K59" s="58"/>
      <c r="L59" s="55"/>
      <c r="M59" s="58"/>
      <c r="N59" s="55"/>
      <c r="O59" s="58"/>
      <c r="P59" s="55"/>
      <c r="Q59" s="58"/>
      <c r="R59" s="55"/>
      <c r="S59" s="58"/>
      <c r="T59" s="55"/>
      <c r="U59" s="55"/>
      <c r="V59" s="55"/>
    </row>
    <row r="60" spans="1:22" x14ac:dyDescent="0.35">
      <c r="A60" s="16"/>
      <c r="B60" s="16"/>
      <c r="C60" s="45"/>
      <c r="D60" s="42"/>
      <c r="E60" s="45"/>
      <c r="F60" s="42"/>
      <c r="G60" s="45"/>
      <c r="H60" s="42"/>
      <c r="I60" s="45"/>
      <c r="J60" s="42"/>
      <c r="K60" s="45"/>
      <c r="L60" s="42"/>
      <c r="M60" s="45"/>
      <c r="N60" s="42"/>
      <c r="O60" s="45"/>
      <c r="P60" s="42"/>
      <c r="Q60" s="45"/>
      <c r="R60" s="42"/>
      <c r="S60" s="45"/>
      <c r="T60" s="42"/>
      <c r="U60" s="42"/>
      <c r="V60" s="42"/>
    </row>
    <row r="61" spans="1:22" x14ac:dyDescent="0.35">
      <c r="A61" s="16"/>
      <c r="B61" s="34"/>
      <c r="C61" s="45"/>
      <c r="D61" s="42"/>
      <c r="E61" s="45"/>
      <c r="F61" s="42"/>
      <c r="G61" s="45"/>
      <c r="H61" s="42"/>
      <c r="I61" s="45"/>
      <c r="J61" s="42"/>
      <c r="K61" s="45"/>
      <c r="L61" s="42"/>
      <c r="M61" s="45"/>
      <c r="N61" s="42"/>
      <c r="O61" s="45"/>
      <c r="P61" s="42"/>
      <c r="Q61" s="45"/>
      <c r="R61" s="42"/>
      <c r="S61" s="45"/>
      <c r="T61" s="42"/>
      <c r="U61" s="42"/>
      <c r="V61" s="42"/>
    </row>
  </sheetData>
  <mergeCells count="10">
    <mergeCell ref="U3:V3"/>
    <mergeCell ref="S3:T3"/>
    <mergeCell ref="Q3:R3"/>
    <mergeCell ref="C3:D3"/>
    <mergeCell ref="O3:P3"/>
    <mergeCell ref="E3:F3"/>
    <mergeCell ref="G3:H3"/>
    <mergeCell ref="I3:J3"/>
    <mergeCell ref="K3:L3"/>
    <mergeCell ref="M3:N3"/>
  </mergeCells>
  <conditionalFormatting sqref="C6:C17">
    <cfRule type="cellIs" dxfId="643" priority="31" operator="between">
      <formula>1</formula>
      <formula>3</formula>
    </cfRule>
  </conditionalFormatting>
  <conditionalFormatting sqref="C22:C33">
    <cfRule type="cellIs" dxfId="642" priority="30" operator="between">
      <formula>1</formula>
      <formula>3</formula>
    </cfRule>
  </conditionalFormatting>
  <conditionalFormatting sqref="C38:C49">
    <cfRule type="cellIs" dxfId="641" priority="29" operator="between">
      <formula>1</formula>
      <formula>3</formula>
    </cfRule>
  </conditionalFormatting>
  <conditionalFormatting sqref="E6:E17">
    <cfRule type="cellIs" dxfId="640" priority="28" operator="between">
      <formula>1</formula>
      <formula>3</formula>
    </cfRule>
  </conditionalFormatting>
  <conditionalFormatting sqref="E22:E33">
    <cfRule type="cellIs" dxfId="639" priority="27" operator="between">
      <formula>1</formula>
      <formula>3</formula>
    </cfRule>
  </conditionalFormatting>
  <conditionalFormatting sqref="E38:E49">
    <cfRule type="cellIs" dxfId="638" priority="26" operator="between">
      <formula>1</formula>
      <formula>3</formula>
    </cfRule>
  </conditionalFormatting>
  <conditionalFormatting sqref="G6:G17">
    <cfRule type="cellIs" dxfId="637" priority="25" operator="between">
      <formula>1</formula>
      <formula>3</formula>
    </cfRule>
  </conditionalFormatting>
  <conditionalFormatting sqref="G22:G33">
    <cfRule type="cellIs" dxfId="636" priority="24" operator="between">
      <formula>1</formula>
      <formula>3</formula>
    </cfRule>
  </conditionalFormatting>
  <conditionalFormatting sqref="G38:G49">
    <cfRule type="cellIs" dxfId="635" priority="23" operator="between">
      <formula>1</formula>
      <formula>3</formula>
    </cfRule>
  </conditionalFormatting>
  <conditionalFormatting sqref="I6:I17">
    <cfRule type="cellIs" dxfId="634" priority="22" operator="between">
      <formula>1</formula>
      <formula>3</formula>
    </cfRule>
  </conditionalFormatting>
  <conditionalFormatting sqref="I22:I33">
    <cfRule type="cellIs" dxfId="633" priority="21" operator="between">
      <formula>1</formula>
      <formula>3</formula>
    </cfRule>
  </conditionalFormatting>
  <conditionalFormatting sqref="I38:I49">
    <cfRule type="cellIs" dxfId="632" priority="20" operator="between">
      <formula>1</formula>
      <formula>3</formula>
    </cfRule>
  </conditionalFormatting>
  <conditionalFormatting sqref="K6:K17">
    <cfRule type="cellIs" dxfId="631" priority="19" operator="between">
      <formula>1</formula>
      <formula>3</formula>
    </cfRule>
  </conditionalFormatting>
  <conditionalFormatting sqref="K22:K33">
    <cfRule type="cellIs" dxfId="630" priority="18" operator="between">
      <formula>1</formula>
      <formula>3</formula>
    </cfRule>
  </conditionalFormatting>
  <conditionalFormatting sqref="K38:K49">
    <cfRule type="cellIs" dxfId="629" priority="17" operator="between">
      <formula>1</formula>
      <formula>3</formula>
    </cfRule>
  </conditionalFormatting>
  <conditionalFormatting sqref="M6:M17">
    <cfRule type="cellIs" dxfId="628" priority="16" operator="between">
      <formula>1</formula>
      <formula>3</formula>
    </cfRule>
  </conditionalFormatting>
  <conditionalFormatting sqref="M22:M33">
    <cfRule type="cellIs" dxfId="627" priority="15" operator="between">
      <formula>1</formula>
      <formula>3</formula>
    </cfRule>
  </conditionalFormatting>
  <conditionalFormatting sqref="M38:M49">
    <cfRule type="cellIs" dxfId="626" priority="14" operator="between">
      <formula>1</formula>
      <formula>3</formula>
    </cfRule>
  </conditionalFormatting>
  <conditionalFormatting sqref="O6:O17">
    <cfRule type="cellIs" dxfId="625" priority="13" operator="between">
      <formula>1</formula>
      <formula>3</formula>
    </cfRule>
  </conditionalFormatting>
  <conditionalFormatting sqref="O22:O33">
    <cfRule type="cellIs" dxfId="624" priority="12" operator="between">
      <formula>1</formula>
      <formula>3</formula>
    </cfRule>
  </conditionalFormatting>
  <conditionalFormatting sqref="O38:O49">
    <cfRule type="cellIs" dxfId="623" priority="11" operator="between">
      <formula>1</formula>
      <formula>3</formula>
    </cfRule>
  </conditionalFormatting>
  <conditionalFormatting sqref="Q6:Q17">
    <cfRule type="cellIs" dxfId="622" priority="10" operator="between">
      <formula>1</formula>
      <formula>3</formula>
    </cfRule>
  </conditionalFormatting>
  <conditionalFormatting sqref="Q22:Q33">
    <cfRule type="cellIs" dxfId="621" priority="9" operator="between">
      <formula>1</formula>
      <formula>3</formula>
    </cfRule>
  </conditionalFormatting>
  <conditionalFormatting sqref="Q38:Q49">
    <cfRule type="cellIs" dxfId="620" priority="8" operator="between">
      <formula>1</formula>
      <formula>3</formula>
    </cfRule>
  </conditionalFormatting>
  <conditionalFormatting sqref="S6:S17">
    <cfRule type="cellIs" dxfId="619" priority="7" operator="between">
      <formula>1</formula>
      <formula>3</formula>
    </cfRule>
  </conditionalFormatting>
  <conditionalFormatting sqref="S22:S33">
    <cfRule type="cellIs" dxfId="618" priority="6" operator="between">
      <formula>1</formula>
      <formula>3</formula>
    </cfRule>
  </conditionalFormatting>
  <conditionalFormatting sqref="S38:S49">
    <cfRule type="cellIs" dxfId="617" priority="5" operator="between">
      <formula>1</formula>
      <formula>3</formula>
    </cfRule>
  </conditionalFormatting>
  <conditionalFormatting sqref="U6:U17">
    <cfRule type="cellIs" dxfId="616" priority="4" operator="between">
      <formula>1</formula>
      <formula>3</formula>
    </cfRule>
  </conditionalFormatting>
  <conditionalFormatting sqref="U23:U32">
    <cfRule type="cellIs" dxfId="615" priority="3" operator="between">
      <formula>1</formula>
      <formula>3</formula>
    </cfRule>
  </conditionalFormatting>
  <conditionalFormatting sqref="U38:U49">
    <cfRule type="cellIs" dxfId="614" priority="2" operator="between">
      <formula>1</formula>
      <formula>3</formula>
    </cfRule>
  </conditionalFormatting>
  <conditionalFormatting sqref="U33">
    <cfRule type="cellIs" dxfId="613" priority="1" operator="between">
      <formula>1</formula>
      <formula>3</formula>
    </cfRule>
  </conditionalFormatting>
  <pageMargins left="0.51181102362204722" right="0.70866141732283472" top="0.55118110236220474" bottom="0.74803149606299213" header="0.31496062992125984" footer="0.31496062992125984"/>
  <pageSetup paperSize="121" scale="75" orientation="landscape" r:id="rId1"/>
  <headerFooter>
    <oddHeader>&amp;C&amp;"Arial Black"&amp;11&amp;KFF0000OFFICIAL&amp;1#</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V61"/>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6.3984375" customWidth="1"/>
    <col min="3" max="14" width="7.73046875" customWidth="1"/>
    <col min="15" max="16" width="7.73046875" style="16" customWidth="1"/>
  </cols>
  <sheetData>
    <row r="1" spans="1:22" ht="55.5" customHeight="1" x14ac:dyDescent="0.35">
      <c r="B1" s="25" t="s">
        <v>210</v>
      </c>
      <c r="C1" s="16"/>
      <c r="D1" s="16"/>
      <c r="E1" s="16"/>
      <c r="F1" s="16"/>
      <c r="G1" s="16"/>
      <c r="H1" s="16"/>
      <c r="I1" s="16"/>
      <c r="J1" s="16"/>
      <c r="K1" s="16"/>
      <c r="L1" s="16"/>
      <c r="M1" s="16"/>
      <c r="N1" s="16"/>
      <c r="Q1" s="16"/>
      <c r="R1" s="16"/>
      <c r="S1" s="16"/>
      <c r="T1" s="16"/>
      <c r="U1" s="16"/>
      <c r="V1" s="16"/>
    </row>
    <row r="2" spans="1:22" ht="15" x14ac:dyDescent="0.35">
      <c r="A2" s="16"/>
      <c r="B2" s="32" t="s">
        <v>425</v>
      </c>
      <c r="C2" s="16"/>
      <c r="D2" s="16"/>
      <c r="E2" s="16"/>
      <c r="F2" s="16"/>
      <c r="G2" s="16"/>
      <c r="H2" s="16"/>
      <c r="I2" s="16"/>
      <c r="J2" s="16"/>
      <c r="K2" s="16"/>
      <c r="L2" s="16"/>
      <c r="M2" s="16"/>
      <c r="N2" s="16"/>
      <c r="Q2" s="16"/>
      <c r="R2" s="16"/>
      <c r="S2" s="16"/>
      <c r="T2" s="16"/>
      <c r="U2" s="16"/>
      <c r="V2" s="16"/>
    </row>
    <row r="3" spans="1:22" ht="15" x14ac:dyDescent="0.35">
      <c r="A3" s="38"/>
      <c r="B3" s="48"/>
      <c r="C3" s="230" t="s">
        <v>382</v>
      </c>
      <c r="D3" s="230"/>
      <c r="E3" s="230" t="s">
        <v>383</v>
      </c>
      <c r="F3" s="230"/>
      <c r="G3" s="230" t="s">
        <v>384</v>
      </c>
      <c r="H3" s="230"/>
      <c r="I3" s="230" t="s">
        <v>385</v>
      </c>
      <c r="J3" s="230"/>
      <c r="K3" s="230" t="s">
        <v>386</v>
      </c>
      <c r="L3" s="230"/>
      <c r="M3" s="230" t="s">
        <v>387</v>
      </c>
      <c r="N3" s="230"/>
      <c r="O3" s="230" t="s">
        <v>388</v>
      </c>
      <c r="P3" s="230"/>
      <c r="Q3" s="230" t="s">
        <v>389</v>
      </c>
      <c r="R3" s="230"/>
      <c r="S3" s="230" t="s">
        <v>390</v>
      </c>
      <c r="T3" s="230"/>
      <c r="U3" s="230" t="s">
        <v>391</v>
      </c>
      <c r="V3" s="230"/>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2.75" customHeight="1" x14ac:dyDescent="0.35">
      <c r="A5" s="15"/>
      <c r="B5" s="33" t="s">
        <v>278</v>
      </c>
      <c r="C5" s="45"/>
      <c r="D5" s="42"/>
      <c r="E5" s="45"/>
      <c r="F5" s="42"/>
      <c r="G5" s="45"/>
      <c r="H5" s="42"/>
      <c r="I5" s="45"/>
      <c r="J5" s="42"/>
      <c r="K5" s="45"/>
      <c r="L5" s="42"/>
      <c r="M5" s="45"/>
      <c r="N5" s="42"/>
      <c r="O5" s="45"/>
      <c r="P5" s="42"/>
      <c r="Q5" s="45"/>
      <c r="R5" s="42"/>
      <c r="S5" s="45"/>
      <c r="T5" s="42"/>
      <c r="U5" s="45"/>
      <c r="V5" s="42"/>
    </row>
    <row r="6" spans="1:22" ht="12.75" customHeight="1" x14ac:dyDescent="0.35">
      <c r="A6" s="15"/>
      <c r="B6" s="34" t="s">
        <v>188</v>
      </c>
      <c r="C6" s="58">
        <v>88</v>
      </c>
      <c r="D6" s="42">
        <v>1.3935075217735551</v>
      </c>
      <c r="E6" s="58">
        <v>81</v>
      </c>
      <c r="F6" s="42">
        <v>1.2745869394177813</v>
      </c>
      <c r="G6" s="58">
        <v>85</v>
      </c>
      <c r="H6" s="42">
        <v>1.0462826193993107</v>
      </c>
      <c r="I6" s="58">
        <v>105</v>
      </c>
      <c r="J6" s="42">
        <v>1.2290764368488822</v>
      </c>
      <c r="K6" s="58">
        <v>82</v>
      </c>
      <c r="L6" s="42">
        <v>0.88514680483592401</v>
      </c>
      <c r="M6" s="58">
        <v>95</v>
      </c>
      <c r="N6" s="42">
        <v>0.97867518285773158</v>
      </c>
      <c r="O6" s="58">
        <v>98</v>
      </c>
      <c r="P6" s="42">
        <v>0.8572428271518544</v>
      </c>
      <c r="Q6" s="58">
        <v>99</v>
      </c>
      <c r="R6" s="42">
        <v>0.89422816367085178</v>
      </c>
      <c r="S6" s="58">
        <v>96</v>
      </c>
      <c r="T6" s="42">
        <v>0.89095127610208813</v>
      </c>
      <c r="U6" s="58">
        <v>79</v>
      </c>
      <c r="V6" s="42">
        <v>0.85544125609095834</v>
      </c>
    </row>
    <row r="7" spans="1:22" ht="12.75" customHeight="1" x14ac:dyDescent="0.35">
      <c r="A7" s="15"/>
      <c r="B7" s="34" t="s">
        <v>190</v>
      </c>
      <c r="C7" s="58">
        <v>1311</v>
      </c>
      <c r="D7" s="42">
        <v>20.760095011876484</v>
      </c>
      <c r="E7" s="58">
        <v>1312</v>
      </c>
      <c r="F7" s="42">
        <v>20.64516129032258</v>
      </c>
      <c r="G7" s="58">
        <v>1806</v>
      </c>
      <c r="H7" s="42">
        <v>22.23042836041359</v>
      </c>
      <c r="I7" s="58">
        <v>2023</v>
      </c>
      <c r="J7" s="42">
        <v>23.680206016621796</v>
      </c>
      <c r="K7" s="58">
        <v>2320</v>
      </c>
      <c r="L7" s="42">
        <v>25.043177892918827</v>
      </c>
      <c r="M7" s="58">
        <v>2433</v>
      </c>
      <c r="N7" s="42">
        <v>25.064386525188009</v>
      </c>
      <c r="O7" s="58">
        <v>2980</v>
      </c>
      <c r="P7" s="42">
        <v>26.067179846046184</v>
      </c>
      <c r="Q7" s="58">
        <v>2844</v>
      </c>
      <c r="R7" s="42">
        <v>25.688736338180835</v>
      </c>
      <c r="S7" s="58">
        <v>2765</v>
      </c>
      <c r="T7" s="42">
        <v>25.661252900232018</v>
      </c>
      <c r="U7" s="58">
        <v>2537</v>
      </c>
      <c r="V7" s="42">
        <v>27.471575527883051</v>
      </c>
    </row>
    <row r="8" spans="1:22" x14ac:dyDescent="0.35">
      <c r="A8" s="6"/>
      <c r="B8" s="34" t="s">
        <v>293</v>
      </c>
      <c r="C8" s="58">
        <v>280</v>
      </c>
      <c r="D8" s="63">
        <v>4.4338875692794932</v>
      </c>
      <c r="E8" s="58">
        <v>281</v>
      </c>
      <c r="F8" s="63">
        <v>4.4217151848937846</v>
      </c>
      <c r="G8" s="58">
        <v>341</v>
      </c>
      <c r="H8" s="63">
        <v>4.1974396848842934</v>
      </c>
      <c r="I8" s="58">
        <v>333</v>
      </c>
      <c r="J8" s="63">
        <v>3.8979281282921692</v>
      </c>
      <c r="K8" s="58">
        <v>381</v>
      </c>
      <c r="L8" s="63">
        <v>4.1126943005181351</v>
      </c>
      <c r="M8" s="58">
        <v>409</v>
      </c>
      <c r="N8" s="63">
        <v>4.2134542083032862</v>
      </c>
      <c r="O8" s="58">
        <v>506</v>
      </c>
      <c r="P8" s="63">
        <v>4.4261721483554934</v>
      </c>
      <c r="Q8" s="58">
        <v>447</v>
      </c>
      <c r="R8" s="63">
        <v>4.0375756480896037</v>
      </c>
      <c r="S8" s="58">
        <v>368</v>
      </c>
      <c r="T8" s="63">
        <v>3.4153132250580045</v>
      </c>
      <c r="U8" s="58">
        <v>448</v>
      </c>
      <c r="V8" s="63">
        <v>4.8511099079588522</v>
      </c>
    </row>
    <row r="9" spans="1:22" x14ac:dyDescent="0.35">
      <c r="A9" s="6"/>
      <c r="B9" s="34" t="s">
        <v>294</v>
      </c>
      <c r="C9" s="58">
        <v>339</v>
      </c>
      <c r="D9" s="42">
        <v>5.3681710213776723</v>
      </c>
      <c r="E9" s="58">
        <v>307</v>
      </c>
      <c r="F9" s="42">
        <v>4.830841856805665</v>
      </c>
      <c r="G9" s="58">
        <v>344</v>
      </c>
      <c r="H9" s="42">
        <v>4.2343673067454457</v>
      </c>
      <c r="I9" s="58">
        <v>344</v>
      </c>
      <c r="J9" s="42">
        <v>4.0266885169144322</v>
      </c>
      <c r="K9" s="58">
        <v>347</v>
      </c>
      <c r="L9" s="42">
        <v>3.7456822107081171</v>
      </c>
      <c r="M9" s="58">
        <v>353</v>
      </c>
      <c r="N9" s="42">
        <v>3.6365509426187286</v>
      </c>
      <c r="O9" s="58">
        <v>355</v>
      </c>
      <c r="P9" s="42">
        <v>3.1053184044786564</v>
      </c>
      <c r="Q9" s="58">
        <v>370</v>
      </c>
      <c r="R9" s="42">
        <v>3.3420648541233855</v>
      </c>
      <c r="S9" s="58">
        <v>333</v>
      </c>
      <c r="T9" s="42">
        <v>3.0904872389791183</v>
      </c>
      <c r="U9" s="58">
        <v>310</v>
      </c>
      <c r="V9" s="42">
        <v>3.3567948023822418</v>
      </c>
    </row>
    <row r="10" spans="1:22" x14ac:dyDescent="0.35">
      <c r="A10" s="16"/>
      <c r="B10" s="34" t="s">
        <v>196</v>
      </c>
      <c r="C10" s="58">
        <v>867</v>
      </c>
      <c r="D10" s="42">
        <v>13.729216152019003</v>
      </c>
      <c r="E10" s="58">
        <v>833</v>
      </c>
      <c r="F10" s="42">
        <v>13.107789142407553</v>
      </c>
      <c r="G10" s="58">
        <v>1120</v>
      </c>
      <c r="H10" s="42">
        <v>13.7863121614968</v>
      </c>
      <c r="I10" s="58">
        <v>1217</v>
      </c>
      <c r="J10" s="42">
        <v>14.24558117757228</v>
      </c>
      <c r="K10" s="58">
        <v>1306</v>
      </c>
      <c r="L10" s="42">
        <v>14.097582037996546</v>
      </c>
      <c r="M10" s="58">
        <v>1405</v>
      </c>
      <c r="N10" s="42">
        <v>14.474090862264347</v>
      </c>
      <c r="O10" s="58">
        <v>1451</v>
      </c>
      <c r="P10" s="42">
        <v>12.692442267319803</v>
      </c>
      <c r="Q10" s="58">
        <v>1563</v>
      </c>
      <c r="R10" s="42">
        <v>14.117965856742842</v>
      </c>
      <c r="S10" s="58">
        <v>1414</v>
      </c>
      <c r="T10" s="42">
        <v>13.122969837587007</v>
      </c>
      <c r="U10" s="58">
        <v>1221</v>
      </c>
      <c r="V10" s="42">
        <v>13.221440173253926</v>
      </c>
    </row>
    <row r="11" spans="1:22" x14ac:dyDescent="0.35">
      <c r="A11" s="16"/>
      <c r="B11" s="34" t="s">
        <v>295</v>
      </c>
      <c r="C11" s="58">
        <v>89</v>
      </c>
      <c r="D11" s="55">
        <v>1.4093428345209817</v>
      </c>
      <c r="E11" s="58">
        <v>98</v>
      </c>
      <c r="F11" s="55">
        <v>1.5420928402832415</v>
      </c>
      <c r="G11" s="58">
        <v>114</v>
      </c>
      <c r="H11" s="55">
        <v>1.4032496307237814</v>
      </c>
      <c r="I11" s="58">
        <v>115</v>
      </c>
      <c r="J11" s="55">
        <v>1.3461313355963946</v>
      </c>
      <c r="K11" s="58">
        <v>106</v>
      </c>
      <c r="L11" s="55">
        <v>1.1442141623488773</v>
      </c>
      <c r="M11" s="58">
        <v>132</v>
      </c>
      <c r="N11" s="55">
        <v>1.3598434119707428</v>
      </c>
      <c r="O11" s="58">
        <v>175</v>
      </c>
      <c r="P11" s="55">
        <v>1.5307907627711688</v>
      </c>
      <c r="Q11" s="58">
        <v>143</v>
      </c>
      <c r="R11" s="55">
        <v>1.2916629030801192</v>
      </c>
      <c r="S11" s="58">
        <v>143</v>
      </c>
      <c r="T11" s="55">
        <v>1.3271461716937356</v>
      </c>
      <c r="U11" s="58">
        <v>91</v>
      </c>
      <c r="V11" s="55">
        <v>0.98538170005414183</v>
      </c>
    </row>
    <row r="12" spans="1:22" x14ac:dyDescent="0.35">
      <c r="A12" s="16"/>
      <c r="B12" s="37" t="s">
        <v>296</v>
      </c>
      <c r="C12" s="58">
        <v>783</v>
      </c>
      <c r="D12" s="42">
        <v>12.399049881235154</v>
      </c>
      <c r="E12" s="58">
        <v>858</v>
      </c>
      <c r="F12" s="42">
        <v>13.501180173092052</v>
      </c>
      <c r="G12" s="58">
        <v>1082</v>
      </c>
      <c r="H12" s="42">
        <v>13.318562284588872</v>
      </c>
      <c r="I12" s="58">
        <v>1390</v>
      </c>
      <c r="J12" s="42">
        <v>16.27063092590425</v>
      </c>
      <c r="K12" s="58">
        <v>1661</v>
      </c>
      <c r="L12" s="42">
        <v>17.929620034542314</v>
      </c>
      <c r="M12" s="58">
        <v>1644</v>
      </c>
      <c r="N12" s="42">
        <v>16.936231585453797</v>
      </c>
      <c r="O12" s="58">
        <v>2038</v>
      </c>
      <c r="P12" s="42">
        <v>17.827151854443667</v>
      </c>
      <c r="Q12" s="58">
        <v>2027</v>
      </c>
      <c r="R12" s="42">
        <v>18.309095835967845</v>
      </c>
      <c r="S12" s="58">
        <v>1824</v>
      </c>
      <c r="T12" s="42">
        <v>16.928074245939676</v>
      </c>
      <c r="U12" s="58">
        <v>1453</v>
      </c>
      <c r="V12" s="42">
        <v>15.733622089875473</v>
      </c>
    </row>
    <row r="13" spans="1:22" x14ac:dyDescent="0.35">
      <c r="A13" s="16"/>
      <c r="B13" s="34" t="s">
        <v>297</v>
      </c>
      <c r="C13" s="58">
        <v>1192</v>
      </c>
      <c r="D13" s="42">
        <v>18.8756927949327</v>
      </c>
      <c r="E13" s="58">
        <v>1253</v>
      </c>
      <c r="F13" s="42">
        <v>19.716758457907162</v>
      </c>
      <c r="G13" s="58">
        <v>1483</v>
      </c>
      <c r="H13" s="42">
        <v>18.254554406696208</v>
      </c>
      <c r="I13" s="58">
        <v>1329</v>
      </c>
      <c r="J13" s="42">
        <v>15.55659604354442</v>
      </c>
      <c r="K13" s="58">
        <v>1274</v>
      </c>
      <c r="L13" s="42">
        <v>13.752158894645941</v>
      </c>
      <c r="M13" s="58">
        <v>1425</v>
      </c>
      <c r="N13" s="42">
        <v>14.680127742865972</v>
      </c>
      <c r="O13" s="58">
        <v>1709</v>
      </c>
      <c r="P13" s="42">
        <v>14.949265220433869</v>
      </c>
      <c r="Q13" s="58">
        <v>1631</v>
      </c>
      <c r="R13" s="42">
        <v>14.732183181284435</v>
      </c>
      <c r="S13" s="58">
        <v>1902</v>
      </c>
      <c r="T13" s="42">
        <v>17.651972157772622</v>
      </c>
      <c r="U13" s="58">
        <v>1589</v>
      </c>
      <c r="V13" s="42">
        <v>17.206280454791553</v>
      </c>
    </row>
    <row r="14" spans="1:22" x14ac:dyDescent="0.35">
      <c r="A14" s="16"/>
      <c r="B14" s="37" t="s">
        <v>298</v>
      </c>
      <c r="C14" s="58">
        <v>712</v>
      </c>
      <c r="D14" s="42">
        <v>11.274742676167854</v>
      </c>
      <c r="E14" s="58">
        <v>766</v>
      </c>
      <c r="F14" s="42">
        <v>12.053501180173091</v>
      </c>
      <c r="G14" s="58">
        <v>1171</v>
      </c>
      <c r="H14" s="42">
        <v>14.414081733136385</v>
      </c>
      <c r="I14" s="58">
        <v>1200</v>
      </c>
      <c r="J14" s="42">
        <v>14.046587849701512</v>
      </c>
      <c r="K14" s="58">
        <v>1252</v>
      </c>
      <c r="L14" s="42">
        <v>13.5146804835924</v>
      </c>
      <c r="M14" s="58">
        <v>1241</v>
      </c>
      <c r="N14" s="42">
        <v>12.784588441331</v>
      </c>
      <c r="O14" s="58">
        <v>1563</v>
      </c>
      <c r="P14" s="42">
        <v>13.672148355493352</v>
      </c>
      <c r="Q14" s="58">
        <v>1516</v>
      </c>
      <c r="R14" s="42">
        <v>13.693433294192033</v>
      </c>
      <c r="S14" s="58">
        <v>1568</v>
      </c>
      <c r="T14" s="42">
        <v>14.552204176334108</v>
      </c>
      <c r="U14" s="58">
        <v>1158</v>
      </c>
      <c r="V14" s="42">
        <v>12.539252842447212</v>
      </c>
    </row>
    <row r="15" spans="1:22" x14ac:dyDescent="0.35">
      <c r="A15" s="16"/>
      <c r="B15" s="34" t="s">
        <v>299</v>
      </c>
      <c r="C15" s="58">
        <v>333</v>
      </c>
      <c r="D15" s="42">
        <v>5.2731591448931114</v>
      </c>
      <c r="E15" s="58">
        <v>312</v>
      </c>
      <c r="F15" s="42">
        <v>4.9095200629425646</v>
      </c>
      <c r="G15" s="58">
        <v>286</v>
      </c>
      <c r="H15" s="42">
        <v>3.5204332840965038</v>
      </c>
      <c r="I15" s="58">
        <v>249</v>
      </c>
      <c r="J15" s="42">
        <v>2.9146669788130635</v>
      </c>
      <c r="K15" s="58">
        <v>239</v>
      </c>
      <c r="L15" s="42">
        <v>2.5798791018998273</v>
      </c>
      <c r="M15" s="58">
        <v>231</v>
      </c>
      <c r="N15" s="42">
        <v>2.3797259709487997</v>
      </c>
      <c r="O15" s="58">
        <v>231</v>
      </c>
      <c r="P15" s="42">
        <v>2.0206438068579429</v>
      </c>
      <c r="Q15" s="58">
        <v>169</v>
      </c>
      <c r="R15" s="42">
        <v>1.5265107036401409</v>
      </c>
      <c r="S15" s="58">
        <v>106</v>
      </c>
      <c r="T15" s="42">
        <v>0.98375870069605575</v>
      </c>
      <c r="U15" s="58">
        <v>122</v>
      </c>
      <c r="V15" s="42">
        <v>1.321061180292366</v>
      </c>
    </row>
    <row r="16" spans="1:22" x14ac:dyDescent="0.35">
      <c r="A16" s="16"/>
      <c r="B16" s="34" t="s">
        <v>300</v>
      </c>
      <c r="C16" s="58">
        <v>137</v>
      </c>
      <c r="D16" s="42">
        <v>2.1694378463974666</v>
      </c>
      <c r="E16" s="58">
        <v>115</v>
      </c>
      <c r="F16" s="42">
        <v>1.8095987411487018</v>
      </c>
      <c r="G16" s="58">
        <v>137</v>
      </c>
      <c r="H16" s="42">
        <v>1.6863613983259478</v>
      </c>
      <c r="I16" s="58">
        <v>140</v>
      </c>
      <c r="J16" s="42">
        <v>1.6387685824651763</v>
      </c>
      <c r="K16" s="58">
        <v>174</v>
      </c>
      <c r="L16" s="42">
        <v>1.8782383419689119</v>
      </c>
      <c r="M16" s="58">
        <v>213</v>
      </c>
      <c r="N16" s="42">
        <v>2.1942927784073349</v>
      </c>
      <c r="O16" s="58">
        <v>247</v>
      </c>
      <c r="P16" s="42">
        <v>2.1606018194541639</v>
      </c>
      <c r="Q16" s="58">
        <v>187</v>
      </c>
      <c r="R16" s="42">
        <v>1.6890976424893864</v>
      </c>
      <c r="S16" s="58">
        <v>192</v>
      </c>
      <c r="T16" s="42">
        <v>1.7819025522041763</v>
      </c>
      <c r="U16" s="58">
        <v>174</v>
      </c>
      <c r="V16" s="42">
        <v>1.8841364374661613</v>
      </c>
    </row>
    <row r="17" spans="1:22" x14ac:dyDescent="0.35">
      <c r="A17" s="16"/>
      <c r="B17" s="34" t="s">
        <v>230</v>
      </c>
      <c r="C17" s="58">
        <v>184</v>
      </c>
      <c r="D17" s="63">
        <v>2.9136975455265239</v>
      </c>
      <c r="E17" s="58">
        <v>139</v>
      </c>
      <c r="F17" s="63">
        <v>2.1872541306058224</v>
      </c>
      <c r="G17" s="58">
        <v>155</v>
      </c>
      <c r="H17" s="63">
        <v>1.9079271294928608</v>
      </c>
      <c r="I17" s="58">
        <v>98</v>
      </c>
      <c r="J17" s="63">
        <v>1.1471380077256232</v>
      </c>
      <c r="K17" s="58">
        <v>122</v>
      </c>
      <c r="L17" s="63">
        <v>1.3169257340241796</v>
      </c>
      <c r="M17" s="58">
        <v>126</v>
      </c>
      <c r="N17" s="63">
        <v>1.2980323477902544</v>
      </c>
      <c r="O17" s="58">
        <v>79</v>
      </c>
      <c r="P17" s="63">
        <v>0.69104268719384176</v>
      </c>
      <c r="Q17" s="58">
        <v>75</v>
      </c>
      <c r="R17" s="63">
        <v>0.67744557853852405</v>
      </c>
      <c r="S17" s="58">
        <v>64</v>
      </c>
      <c r="T17" s="63">
        <v>0.5939675174013922</v>
      </c>
      <c r="U17" s="58">
        <v>53</v>
      </c>
      <c r="V17" s="63">
        <v>0.57390362750406065</v>
      </c>
    </row>
    <row r="18" spans="1:22" x14ac:dyDescent="0.35">
      <c r="A18" s="16"/>
      <c r="B18" s="36" t="s">
        <v>269</v>
      </c>
      <c r="C18" s="88">
        <v>6315</v>
      </c>
      <c r="D18" s="89">
        <v>100</v>
      </c>
      <c r="E18" s="88">
        <v>6355</v>
      </c>
      <c r="F18" s="89">
        <v>99.999999999999986</v>
      </c>
      <c r="G18" s="88">
        <v>8124</v>
      </c>
      <c r="H18" s="89">
        <v>99.999999999999986</v>
      </c>
      <c r="I18" s="88">
        <v>8543</v>
      </c>
      <c r="J18" s="89">
        <v>100</v>
      </c>
      <c r="K18" s="88">
        <v>9264</v>
      </c>
      <c r="L18" s="89">
        <v>100</v>
      </c>
      <c r="M18" s="88">
        <v>9707</v>
      </c>
      <c r="N18" s="89">
        <v>100</v>
      </c>
      <c r="O18" s="88">
        <v>11432</v>
      </c>
      <c r="P18" s="89">
        <v>100</v>
      </c>
      <c r="Q18" s="88">
        <v>11071</v>
      </c>
      <c r="R18" s="89">
        <v>100</v>
      </c>
      <c r="S18" s="88">
        <v>10775</v>
      </c>
      <c r="T18" s="89">
        <v>100</v>
      </c>
      <c r="U18" s="88">
        <v>9235</v>
      </c>
      <c r="V18" s="89">
        <v>100</v>
      </c>
    </row>
    <row r="19" spans="1:22" x14ac:dyDescent="0.35">
      <c r="A19" s="16"/>
      <c r="B19" s="34"/>
      <c r="C19" s="45"/>
      <c r="D19" s="42"/>
      <c r="E19" s="45"/>
      <c r="F19" s="42"/>
      <c r="G19" s="45"/>
      <c r="H19" s="42"/>
      <c r="I19" s="45"/>
      <c r="J19" s="42"/>
      <c r="K19" s="45"/>
      <c r="L19" s="42"/>
      <c r="M19" s="45"/>
      <c r="N19" s="42"/>
      <c r="O19" s="45"/>
      <c r="P19" s="42"/>
      <c r="Q19" s="45"/>
      <c r="R19" s="42"/>
      <c r="S19" s="45"/>
      <c r="T19" s="42"/>
      <c r="U19" s="45"/>
      <c r="V19" s="42"/>
    </row>
    <row r="20" spans="1:22" x14ac:dyDescent="0.35">
      <c r="A20" s="16"/>
      <c r="B20" s="34"/>
      <c r="C20" s="58"/>
      <c r="D20" s="55"/>
      <c r="E20" s="58"/>
      <c r="F20" s="55"/>
      <c r="G20" s="58"/>
      <c r="H20" s="55"/>
      <c r="I20" s="58"/>
      <c r="J20" s="55"/>
      <c r="K20" s="58"/>
      <c r="L20" s="55"/>
      <c r="M20" s="58"/>
      <c r="N20" s="55"/>
      <c r="O20" s="58"/>
      <c r="P20" s="55"/>
      <c r="Q20" s="58"/>
      <c r="R20" s="55"/>
      <c r="S20" s="58"/>
      <c r="T20" s="55"/>
      <c r="U20" s="58"/>
      <c r="V20" s="55"/>
    </row>
    <row r="21" spans="1:22" x14ac:dyDescent="0.35">
      <c r="A21" s="16"/>
      <c r="B21" s="33" t="s">
        <v>285</v>
      </c>
      <c r="C21" s="45"/>
      <c r="D21" s="42"/>
      <c r="E21" s="45"/>
      <c r="F21" s="42"/>
      <c r="G21" s="45"/>
      <c r="H21" s="42"/>
      <c r="I21" s="45"/>
      <c r="J21" s="42"/>
      <c r="K21" s="45"/>
      <c r="L21" s="42"/>
      <c r="M21" s="45"/>
      <c r="N21" s="42"/>
      <c r="O21" s="45"/>
      <c r="P21" s="42"/>
      <c r="Q21" s="45"/>
      <c r="R21" s="42"/>
      <c r="S21" s="45"/>
      <c r="T21" s="42"/>
      <c r="U21" s="45"/>
      <c r="V21" s="42"/>
    </row>
    <row r="22" spans="1:22" x14ac:dyDescent="0.35">
      <c r="A22" s="16"/>
      <c r="B22" s="34" t="s">
        <v>188</v>
      </c>
      <c r="C22" s="58">
        <v>13</v>
      </c>
      <c r="D22" s="42">
        <v>1.6209476309226933</v>
      </c>
      <c r="E22" s="58">
        <v>9</v>
      </c>
      <c r="F22" s="42">
        <v>0.96051227321237997</v>
      </c>
      <c r="G22" s="58">
        <v>7</v>
      </c>
      <c r="H22" s="42">
        <v>0.67895247332686715</v>
      </c>
      <c r="I22" s="58">
        <v>15</v>
      </c>
      <c r="J22" s="42">
        <v>1.1857707509881421</v>
      </c>
      <c r="K22" s="58">
        <v>16</v>
      </c>
      <c r="L22" s="42">
        <v>1.0981468771448182</v>
      </c>
      <c r="M22" s="58">
        <v>15</v>
      </c>
      <c r="N22" s="42">
        <v>0.92936802973977695</v>
      </c>
      <c r="O22" s="58">
        <v>12</v>
      </c>
      <c r="P22" s="42">
        <v>0.65970313358988453</v>
      </c>
      <c r="Q22" s="58">
        <v>10</v>
      </c>
      <c r="R22" s="42">
        <v>0.62735257214554585</v>
      </c>
      <c r="S22" s="58">
        <v>17</v>
      </c>
      <c r="T22" s="42">
        <v>1.2186379928315414</v>
      </c>
      <c r="U22" s="58">
        <v>5</v>
      </c>
      <c r="V22" s="42">
        <v>0.43554006968641112</v>
      </c>
    </row>
    <row r="23" spans="1:22" x14ac:dyDescent="0.35">
      <c r="A23" s="16"/>
      <c r="B23" s="34" t="s">
        <v>190</v>
      </c>
      <c r="C23" s="58">
        <v>90</v>
      </c>
      <c r="D23" s="42">
        <v>11.221945137157107</v>
      </c>
      <c r="E23" s="58">
        <v>148</v>
      </c>
      <c r="F23" s="42">
        <v>15.795090715048026</v>
      </c>
      <c r="G23" s="58">
        <v>132</v>
      </c>
      <c r="H23" s="42">
        <v>12.803103782735208</v>
      </c>
      <c r="I23" s="58">
        <v>208</v>
      </c>
      <c r="J23" s="42">
        <v>16.442687747035574</v>
      </c>
      <c r="K23" s="58">
        <v>201</v>
      </c>
      <c r="L23" s="42">
        <v>13.795470144131777</v>
      </c>
      <c r="M23" s="58">
        <v>234</v>
      </c>
      <c r="N23" s="42">
        <v>14.49814126394052</v>
      </c>
      <c r="O23" s="58">
        <v>296</v>
      </c>
      <c r="P23" s="42">
        <v>16.272677295217154</v>
      </c>
      <c r="Q23" s="58">
        <v>245</v>
      </c>
      <c r="R23" s="42">
        <v>15.370138017565871</v>
      </c>
      <c r="S23" s="58">
        <v>238</v>
      </c>
      <c r="T23" s="42">
        <v>17.060931899641577</v>
      </c>
      <c r="U23" s="58">
        <v>203</v>
      </c>
      <c r="V23" s="42">
        <v>17.682926829268293</v>
      </c>
    </row>
    <row r="24" spans="1:22" x14ac:dyDescent="0.35">
      <c r="A24" s="16"/>
      <c r="B24" s="34" t="s">
        <v>293</v>
      </c>
      <c r="C24" s="58">
        <v>8</v>
      </c>
      <c r="D24" s="42">
        <v>0.99750623441396502</v>
      </c>
      <c r="E24" s="58" t="s">
        <v>272</v>
      </c>
      <c r="F24" s="42" t="s">
        <v>231</v>
      </c>
      <c r="G24" s="58">
        <v>5</v>
      </c>
      <c r="H24" s="42">
        <v>0.48496605237633372</v>
      </c>
      <c r="I24" s="58">
        <v>5</v>
      </c>
      <c r="J24" s="42">
        <v>0.39525691699604742</v>
      </c>
      <c r="K24" s="58">
        <v>7</v>
      </c>
      <c r="L24" s="42">
        <v>0.48043925875085791</v>
      </c>
      <c r="M24" s="58">
        <v>5</v>
      </c>
      <c r="N24" s="42">
        <v>0.30978934324659235</v>
      </c>
      <c r="O24" s="58">
        <v>16</v>
      </c>
      <c r="P24" s="42">
        <v>0.87960417811984615</v>
      </c>
      <c r="Q24" s="58">
        <v>11</v>
      </c>
      <c r="R24" s="42">
        <v>0.69008782936010038</v>
      </c>
      <c r="S24" s="58">
        <v>10</v>
      </c>
      <c r="T24" s="42">
        <v>0.71684587813620071</v>
      </c>
      <c r="U24" s="58">
        <v>5</v>
      </c>
      <c r="V24" s="42">
        <v>0.43554006968641112</v>
      </c>
    </row>
    <row r="25" spans="1:22" x14ac:dyDescent="0.35">
      <c r="A25" s="16"/>
      <c r="B25" s="34" t="s">
        <v>294</v>
      </c>
      <c r="C25" s="58">
        <v>51</v>
      </c>
      <c r="D25" s="42">
        <v>6.3591022443890273</v>
      </c>
      <c r="E25" s="58">
        <v>30</v>
      </c>
      <c r="F25" s="42">
        <v>3.2017075773745995</v>
      </c>
      <c r="G25" s="58">
        <v>35</v>
      </c>
      <c r="H25" s="42">
        <v>3.3947623666343358</v>
      </c>
      <c r="I25" s="58">
        <v>47</v>
      </c>
      <c r="J25" s="42">
        <v>3.7154150197628457</v>
      </c>
      <c r="K25" s="58">
        <v>52</v>
      </c>
      <c r="L25" s="42">
        <v>3.568977350720659</v>
      </c>
      <c r="M25" s="58">
        <v>42</v>
      </c>
      <c r="N25" s="42">
        <v>2.6022304832713754</v>
      </c>
      <c r="O25" s="58">
        <v>45</v>
      </c>
      <c r="P25" s="42">
        <v>2.473886750962067</v>
      </c>
      <c r="Q25" s="58">
        <v>47</v>
      </c>
      <c r="R25" s="42">
        <v>2.9485570890840656</v>
      </c>
      <c r="S25" s="58">
        <v>46</v>
      </c>
      <c r="T25" s="42">
        <v>3.2974910394265233</v>
      </c>
      <c r="U25" s="58">
        <v>35</v>
      </c>
      <c r="V25" s="42">
        <v>3.0487804878048781</v>
      </c>
    </row>
    <row r="26" spans="1:22" x14ac:dyDescent="0.35">
      <c r="A26" s="16"/>
      <c r="B26" s="34" t="s">
        <v>196</v>
      </c>
      <c r="C26" s="58">
        <v>114</v>
      </c>
      <c r="D26" s="63">
        <v>14.214463840399002</v>
      </c>
      <c r="E26" s="58">
        <v>126</v>
      </c>
      <c r="F26" s="63">
        <v>13.447171824973319</v>
      </c>
      <c r="G26" s="58">
        <v>138</v>
      </c>
      <c r="H26" s="63">
        <v>13.38506304558681</v>
      </c>
      <c r="I26" s="58">
        <v>161</v>
      </c>
      <c r="J26" s="63">
        <v>12.727272727272727</v>
      </c>
      <c r="K26" s="58">
        <v>201</v>
      </c>
      <c r="L26" s="63">
        <v>13.795470144131777</v>
      </c>
      <c r="M26" s="58">
        <v>223</v>
      </c>
      <c r="N26" s="63">
        <v>13.816604708798016</v>
      </c>
      <c r="O26" s="58">
        <v>210</v>
      </c>
      <c r="P26" s="63">
        <v>11.54480483782298</v>
      </c>
      <c r="Q26" s="58">
        <v>208</v>
      </c>
      <c r="R26" s="63">
        <v>13.048933500627353</v>
      </c>
      <c r="S26" s="58">
        <v>190</v>
      </c>
      <c r="T26" s="63">
        <v>13.620071684587815</v>
      </c>
      <c r="U26" s="58">
        <v>177</v>
      </c>
      <c r="V26" s="63">
        <v>15.418118466898957</v>
      </c>
    </row>
    <row r="27" spans="1:22" x14ac:dyDescent="0.35">
      <c r="A27" s="16"/>
      <c r="B27" s="34" t="s">
        <v>295</v>
      </c>
      <c r="C27" s="58">
        <v>30</v>
      </c>
      <c r="D27" s="42">
        <v>3.7406483790523692</v>
      </c>
      <c r="E27" s="58">
        <v>37</v>
      </c>
      <c r="F27" s="42">
        <v>3.9487726787620065</v>
      </c>
      <c r="G27" s="58">
        <v>33</v>
      </c>
      <c r="H27" s="42">
        <v>3.2007759456838021</v>
      </c>
      <c r="I27" s="58">
        <v>27</v>
      </c>
      <c r="J27" s="42">
        <v>2.1343873517786562</v>
      </c>
      <c r="K27" s="58">
        <v>51</v>
      </c>
      <c r="L27" s="42">
        <v>3.5003431708991077</v>
      </c>
      <c r="M27" s="58">
        <v>45</v>
      </c>
      <c r="N27" s="42">
        <v>2.7881040892193307</v>
      </c>
      <c r="O27" s="58">
        <v>74</v>
      </c>
      <c r="P27" s="42">
        <v>4.0681693238042884</v>
      </c>
      <c r="Q27" s="58">
        <v>42</v>
      </c>
      <c r="R27" s="42">
        <v>2.6348808030112925</v>
      </c>
      <c r="S27" s="58">
        <v>32</v>
      </c>
      <c r="T27" s="42">
        <v>2.2939068100358422</v>
      </c>
      <c r="U27" s="58">
        <v>30</v>
      </c>
      <c r="V27" s="42">
        <v>2.6132404181184667</v>
      </c>
    </row>
    <row r="28" spans="1:22" x14ac:dyDescent="0.35">
      <c r="A28" s="16"/>
      <c r="B28" s="37" t="s">
        <v>296</v>
      </c>
      <c r="C28" s="58">
        <v>172</v>
      </c>
      <c r="D28" s="42">
        <v>21.446384039900249</v>
      </c>
      <c r="E28" s="58">
        <v>235</v>
      </c>
      <c r="F28" s="42">
        <v>25.080042689434368</v>
      </c>
      <c r="G28" s="58">
        <v>272</v>
      </c>
      <c r="H28" s="42">
        <v>26.382153249272548</v>
      </c>
      <c r="I28" s="58">
        <v>327</v>
      </c>
      <c r="J28" s="42">
        <v>25.849802371541504</v>
      </c>
      <c r="K28" s="58">
        <v>374</v>
      </c>
      <c r="L28" s="42">
        <v>25.669183253260126</v>
      </c>
      <c r="M28" s="58">
        <v>428</v>
      </c>
      <c r="N28" s="42">
        <v>26.517967781908304</v>
      </c>
      <c r="O28" s="58">
        <v>503</v>
      </c>
      <c r="P28" s="42">
        <v>27.652556349642659</v>
      </c>
      <c r="Q28" s="58">
        <v>465</v>
      </c>
      <c r="R28" s="42">
        <v>29.171894604767878</v>
      </c>
      <c r="S28" s="58">
        <v>334</v>
      </c>
      <c r="T28" s="42">
        <v>23.942652329749102</v>
      </c>
      <c r="U28" s="58">
        <v>260</v>
      </c>
      <c r="V28" s="42">
        <v>22.648083623693381</v>
      </c>
    </row>
    <row r="29" spans="1:22" x14ac:dyDescent="0.35">
      <c r="A29" s="16"/>
      <c r="B29" s="34" t="s">
        <v>297</v>
      </c>
      <c r="C29" s="58">
        <v>122</v>
      </c>
      <c r="D29" s="55">
        <v>15.211970074812967</v>
      </c>
      <c r="E29" s="58">
        <v>122</v>
      </c>
      <c r="F29" s="55">
        <v>13.020277481323372</v>
      </c>
      <c r="G29" s="58">
        <v>129</v>
      </c>
      <c r="H29" s="55">
        <v>12.512124151309409</v>
      </c>
      <c r="I29" s="58">
        <v>150</v>
      </c>
      <c r="J29" s="55">
        <v>11.857707509881422</v>
      </c>
      <c r="K29" s="58">
        <v>164</v>
      </c>
      <c r="L29" s="55">
        <v>11.256005490734386</v>
      </c>
      <c r="M29" s="58">
        <v>204</v>
      </c>
      <c r="N29" s="55">
        <v>12.639405204460965</v>
      </c>
      <c r="O29" s="58">
        <v>221</v>
      </c>
      <c r="P29" s="55">
        <v>12.149532710280374</v>
      </c>
      <c r="Q29" s="58">
        <v>179</v>
      </c>
      <c r="R29" s="55">
        <v>11.229611041405271</v>
      </c>
      <c r="S29" s="58">
        <v>194</v>
      </c>
      <c r="T29" s="55">
        <v>13.906810035842293</v>
      </c>
      <c r="U29" s="58">
        <v>193</v>
      </c>
      <c r="V29" s="55">
        <v>16.811846689895471</v>
      </c>
    </row>
    <row r="30" spans="1:22" x14ac:dyDescent="0.35">
      <c r="A30" s="16"/>
      <c r="B30" s="37" t="s">
        <v>298</v>
      </c>
      <c r="C30" s="58">
        <v>116</v>
      </c>
      <c r="D30" s="42">
        <v>14.463840399002494</v>
      </c>
      <c r="E30" s="58">
        <v>145</v>
      </c>
      <c r="F30" s="42">
        <v>15.474919957310565</v>
      </c>
      <c r="G30" s="58">
        <v>214</v>
      </c>
      <c r="H30" s="42">
        <v>20.75654704170708</v>
      </c>
      <c r="I30" s="58">
        <v>244</v>
      </c>
      <c r="J30" s="42">
        <v>19.288537549407113</v>
      </c>
      <c r="K30" s="58">
        <v>286</v>
      </c>
      <c r="L30" s="42">
        <v>19.629375428963623</v>
      </c>
      <c r="M30" s="58">
        <v>326</v>
      </c>
      <c r="N30" s="42">
        <v>20.198265179677819</v>
      </c>
      <c r="O30" s="58">
        <v>355</v>
      </c>
      <c r="P30" s="42">
        <v>19.516217702034087</v>
      </c>
      <c r="Q30" s="58">
        <v>323</v>
      </c>
      <c r="R30" s="42">
        <v>20.26348808030113</v>
      </c>
      <c r="S30" s="58">
        <v>281</v>
      </c>
      <c r="T30" s="42">
        <v>20.143369175627239</v>
      </c>
      <c r="U30" s="58">
        <v>198</v>
      </c>
      <c r="V30" s="42">
        <v>17.247386759581882</v>
      </c>
    </row>
    <row r="31" spans="1:22" x14ac:dyDescent="0.35">
      <c r="A31" s="16"/>
      <c r="B31" s="34" t="s">
        <v>299</v>
      </c>
      <c r="C31" s="58">
        <v>29</v>
      </c>
      <c r="D31" s="42">
        <v>3.6159600997506236</v>
      </c>
      <c r="E31" s="58">
        <v>19</v>
      </c>
      <c r="F31" s="42">
        <v>2.0277481323372464</v>
      </c>
      <c r="G31" s="58">
        <v>17</v>
      </c>
      <c r="H31" s="42">
        <v>1.6488845780795343</v>
      </c>
      <c r="I31" s="58">
        <v>23</v>
      </c>
      <c r="J31" s="42">
        <v>1.8181818181818181</v>
      </c>
      <c r="K31" s="58">
        <v>39</v>
      </c>
      <c r="L31" s="42">
        <v>2.6767330130404945</v>
      </c>
      <c r="M31" s="58">
        <v>27</v>
      </c>
      <c r="N31" s="42">
        <v>1.6728624535315983</v>
      </c>
      <c r="O31" s="58">
        <v>25</v>
      </c>
      <c r="P31" s="42">
        <v>1.3743815283122593</v>
      </c>
      <c r="Q31" s="58">
        <v>17</v>
      </c>
      <c r="R31" s="42">
        <v>1.0664993726474279</v>
      </c>
      <c r="S31" s="58">
        <v>11</v>
      </c>
      <c r="T31" s="42">
        <v>0.7885304659498209</v>
      </c>
      <c r="U31" s="58">
        <v>8</v>
      </c>
      <c r="V31" s="42">
        <v>0.69686411149825789</v>
      </c>
    </row>
    <row r="32" spans="1:22" x14ac:dyDescent="0.35">
      <c r="A32" s="16"/>
      <c r="B32" s="34" t="s">
        <v>300</v>
      </c>
      <c r="C32" s="58">
        <v>27</v>
      </c>
      <c r="D32" s="42">
        <v>3.3665835411471319</v>
      </c>
      <c r="E32" s="58">
        <v>33</v>
      </c>
      <c r="F32" s="42">
        <v>3.5218783351120595</v>
      </c>
      <c r="G32" s="58">
        <v>30</v>
      </c>
      <c r="H32" s="42">
        <v>2.9097963142580019</v>
      </c>
      <c r="I32" s="58">
        <v>38</v>
      </c>
      <c r="J32" s="42">
        <v>3.0039525691699605</v>
      </c>
      <c r="K32" s="58">
        <v>38</v>
      </c>
      <c r="L32" s="42">
        <v>2.6080988332189432</v>
      </c>
      <c r="M32" s="58">
        <v>41</v>
      </c>
      <c r="N32" s="42">
        <v>2.5402726146220571</v>
      </c>
      <c r="O32" s="58">
        <v>36</v>
      </c>
      <c r="P32" s="42">
        <v>1.9791094007696537</v>
      </c>
      <c r="Q32" s="58">
        <v>34</v>
      </c>
      <c r="R32" s="42">
        <v>2.1329987452948558</v>
      </c>
      <c r="S32" s="58">
        <v>29</v>
      </c>
      <c r="T32" s="42">
        <v>2.0788530465949822</v>
      </c>
      <c r="U32" s="58">
        <v>31</v>
      </c>
      <c r="V32" s="42">
        <v>2.7003484320557494</v>
      </c>
    </row>
    <row r="33" spans="1:22" x14ac:dyDescent="0.35">
      <c r="A33" s="16"/>
      <c r="B33" s="34" t="s">
        <v>230</v>
      </c>
      <c r="C33" s="58">
        <v>30</v>
      </c>
      <c r="D33" s="63">
        <v>3.7406483790523692</v>
      </c>
      <c r="E33" s="58">
        <v>31</v>
      </c>
      <c r="F33" s="63">
        <v>3.3084311632870866</v>
      </c>
      <c r="G33" s="58">
        <v>19</v>
      </c>
      <c r="H33" s="63">
        <v>1.842870999030068</v>
      </c>
      <c r="I33" s="58">
        <v>20</v>
      </c>
      <c r="J33" s="63">
        <v>1.5810276679841897</v>
      </c>
      <c r="K33" s="58">
        <v>28</v>
      </c>
      <c r="L33" s="63">
        <v>1.9217570350034316</v>
      </c>
      <c r="M33" s="58">
        <v>24</v>
      </c>
      <c r="N33" s="63">
        <v>1.486988847583643</v>
      </c>
      <c r="O33" s="58">
        <v>26</v>
      </c>
      <c r="P33" s="63">
        <v>1.4293567894447499</v>
      </c>
      <c r="Q33" s="58">
        <v>13</v>
      </c>
      <c r="R33" s="63">
        <v>0.81555834378920955</v>
      </c>
      <c r="S33" s="58">
        <v>13</v>
      </c>
      <c r="T33" s="63">
        <v>0.93189964157706107</v>
      </c>
      <c r="U33" s="58" t="s">
        <v>272</v>
      </c>
      <c r="V33" s="42" t="s">
        <v>231</v>
      </c>
    </row>
    <row r="34" spans="1:22" x14ac:dyDescent="0.35">
      <c r="A34" s="16"/>
      <c r="B34" s="36" t="s">
        <v>269</v>
      </c>
      <c r="C34" s="88">
        <v>802</v>
      </c>
      <c r="D34" s="89">
        <v>100</v>
      </c>
      <c r="E34" s="88">
        <v>937</v>
      </c>
      <c r="F34" s="89">
        <v>100</v>
      </c>
      <c r="G34" s="88">
        <v>1031</v>
      </c>
      <c r="H34" s="89">
        <v>100</v>
      </c>
      <c r="I34" s="88">
        <v>1265</v>
      </c>
      <c r="J34" s="89">
        <v>99.999999999999986</v>
      </c>
      <c r="K34" s="88">
        <v>1457</v>
      </c>
      <c r="L34" s="89">
        <v>100</v>
      </c>
      <c r="M34" s="88">
        <v>1614</v>
      </c>
      <c r="N34" s="89">
        <v>100</v>
      </c>
      <c r="O34" s="88">
        <v>1819</v>
      </c>
      <c r="P34" s="89">
        <v>100</v>
      </c>
      <c r="Q34" s="88">
        <v>1594</v>
      </c>
      <c r="R34" s="89">
        <v>100</v>
      </c>
      <c r="S34" s="88">
        <v>1395</v>
      </c>
      <c r="T34" s="89">
        <v>100</v>
      </c>
      <c r="U34" s="88">
        <v>1148</v>
      </c>
      <c r="V34" s="89">
        <v>100</v>
      </c>
    </row>
    <row r="35" spans="1:22" x14ac:dyDescent="0.35">
      <c r="A35" s="16"/>
      <c r="B35" s="37"/>
      <c r="C35" s="45"/>
      <c r="D35" s="42"/>
      <c r="E35" s="45"/>
      <c r="F35" s="42"/>
      <c r="G35" s="45"/>
      <c r="H35" s="42"/>
      <c r="I35" s="45"/>
      <c r="J35" s="42"/>
      <c r="K35" s="45"/>
      <c r="L35" s="42"/>
      <c r="M35" s="45"/>
      <c r="N35" s="42"/>
      <c r="O35" s="45"/>
      <c r="P35" s="42"/>
      <c r="Q35" s="45"/>
      <c r="R35" s="42"/>
      <c r="S35" s="45"/>
      <c r="T35" s="42"/>
      <c r="U35" s="45"/>
      <c r="V35" s="42"/>
    </row>
    <row r="36" spans="1:22" x14ac:dyDescent="0.35">
      <c r="A36" s="16"/>
      <c r="B36" s="34"/>
      <c r="C36" s="58"/>
      <c r="D36" s="55"/>
      <c r="E36" s="58"/>
      <c r="F36" s="55"/>
      <c r="G36" s="58"/>
      <c r="H36" s="55"/>
      <c r="I36" s="58"/>
      <c r="J36" s="55"/>
      <c r="K36" s="58"/>
      <c r="L36" s="55"/>
      <c r="M36" s="58"/>
      <c r="N36" s="55"/>
      <c r="O36" s="58"/>
      <c r="P36" s="55"/>
      <c r="Q36" s="58"/>
      <c r="R36" s="55"/>
      <c r="S36" s="58"/>
      <c r="T36" s="55"/>
      <c r="U36" s="58"/>
      <c r="V36" s="55"/>
    </row>
    <row r="37" spans="1:22" x14ac:dyDescent="0.35">
      <c r="A37" s="16"/>
      <c r="B37" s="36" t="s">
        <v>269</v>
      </c>
      <c r="C37" s="45"/>
      <c r="D37" s="55"/>
      <c r="E37" s="45"/>
      <c r="F37" s="55"/>
      <c r="G37" s="45"/>
      <c r="H37" s="55"/>
      <c r="I37" s="45"/>
      <c r="J37" s="55"/>
      <c r="K37" s="45"/>
      <c r="L37" s="55"/>
      <c r="M37" s="45"/>
      <c r="N37" s="55"/>
      <c r="O37" s="45"/>
      <c r="P37" s="55"/>
      <c r="Q37" s="45"/>
      <c r="R37" s="55"/>
      <c r="S37" s="45"/>
      <c r="T37" s="55"/>
      <c r="U37" s="45"/>
      <c r="V37" s="55"/>
    </row>
    <row r="38" spans="1:22" x14ac:dyDescent="0.35">
      <c r="A38" s="16"/>
      <c r="B38" s="34" t="s">
        <v>188</v>
      </c>
      <c r="C38" s="58">
        <v>101</v>
      </c>
      <c r="D38" s="42">
        <v>1.4191372769425319</v>
      </c>
      <c r="E38" s="58">
        <v>90</v>
      </c>
      <c r="F38" s="42">
        <v>1.2342292923752056</v>
      </c>
      <c r="G38" s="58">
        <v>92</v>
      </c>
      <c r="H38" s="42">
        <v>1.0049153468050247</v>
      </c>
      <c r="I38" s="58">
        <v>120</v>
      </c>
      <c r="J38" s="42">
        <v>1.2234910277324633</v>
      </c>
      <c r="K38" s="58">
        <v>98</v>
      </c>
      <c r="L38" s="42">
        <v>0.91409383453036097</v>
      </c>
      <c r="M38" s="58">
        <v>110</v>
      </c>
      <c r="N38" s="42">
        <v>0.97164561434502261</v>
      </c>
      <c r="O38" s="58">
        <v>110</v>
      </c>
      <c r="P38" s="42">
        <v>0.83012602822428505</v>
      </c>
      <c r="Q38" s="58">
        <v>109</v>
      </c>
      <c r="R38" s="42">
        <v>0.86063955783655754</v>
      </c>
      <c r="S38" s="58">
        <v>113</v>
      </c>
      <c r="T38" s="42">
        <v>0.92851273623664743</v>
      </c>
      <c r="U38" s="58">
        <v>84</v>
      </c>
      <c r="V38" s="42">
        <v>0.80901473562554183</v>
      </c>
    </row>
    <row r="39" spans="1:22" x14ac:dyDescent="0.35">
      <c r="A39" s="16"/>
      <c r="B39" s="34" t="s">
        <v>190</v>
      </c>
      <c r="C39" s="58">
        <v>1401</v>
      </c>
      <c r="D39" s="42">
        <v>19.685260643529574</v>
      </c>
      <c r="E39" s="58">
        <v>1460</v>
      </c>
      <c r="F39" s="42">
        <v>20.02194185408667</v>
      </c>
      <c r="G39" s="58">
        <v>1938</v>
      </c>
      <c r="H39" s="42">
        <v>21.168760240305843</v>
      </c>
      <c r="I39" s="58">
        <v>2231</v>
      </c>
      <c r="J39" s="42">
        <v>22.746737357259381</v>
      </c>
      <c r="K39" s="58">
        <v>2521</v>
      </c>
      <c r="L39" s="42">
        <v>23.514597518888163</v>
      </c>
      <c r="M39" s="58">
        <v>2667</v>
      </c>
      <c r="N39" s="42">
        <v>23.557989576892503</v>
      </c>
      <c r="O39" s="58">
        <v>3276</v>
      </c>
      <c r="P39" s="42">
        <v>24.722662440570524</v>
      </c>
      <c r="Q39" s="58">
        <v>3089</v>
      </c>
      <c r="R39" s="42">
        <v>24.39005132254244</v>
      </c>
      <c r="S39" s="58">
        <v>3003</v>
      </c>
      <c r="T39" s="42">
        <v>24.675431388660641</v>
      </c>
      <c r="U39" s="58">
        <v>2740</v>
      </c>
      <c r="V39" s="42">
        <v>26.389290185880764</v>
      </c>
    </row>
    <row r="40" spans="1:22" x14ac:dyDescent="0.35">
      <c r="A40" s="16"/>
      <c r="B40" s="34" t="s">
        <v>293</v>
      </c>
      <c r="C40" s="58">
        <v>288</v>
      </c>
      <c r="D40" s="42">
        <v>4.0466488689054376</v>
      </c>
      <c r="E40" s="58">
        <v>283</v>
      </c>
      <c r="F40" s="42">
        <v>3.8809654415798138</v>
      </c>
      <c r="G40" s="58">
        <v>346</v>
      </c>
      <c r="H40" s="42">
        <v>3.7793555434188968</v>
      </c>
      <c r="I40" s="58">
        <v>338</v>
      </c>
      <c r="J40" s="42">
        <v>3.4461663947797718</v>
      </c>
      <c r="K40" s="58">
        <v>388</v>
      </c>
      <c r="L40" s="42">
        <v>3.6190653856916333</v>
      </c>
      <c r="M40" s="58">
        <v>414</v>
      </c>
      <c r="N40" s="42">
        <v>3.6569207667167212</v>
      </c>
      <c r="O40" s="58">
        <v>522</v>
      </c>
      <c r="P40" s="42">
        <v>3.9393253339370613</v>
      </c>
      <c r="Q40" s="58">
        <v>458</v>
      </c>
      <c r="R40" s="42">
        <v>3.6162652980655352</v>
      </c>
      <c r="S40" s="58">
        <v>378</v>
      </c>
      <c r="T40" s="42">
        <v>3.1059983566146263</v>
      </c>
      <c r="U40" s="58">
        <v>453</v>
      </c>
      <c r="V40" s="42">
        <v>4.362900895694886</v>
      </c>
    </row>
    <row r="41" spans="1:22" x14ac:dyDescent="0.35">
      <c r="A41" s="16"/>
      <c r="B41" s="34" t="s">
        <v>294</v>
      </c>
      <c r="C41" s="58">
        <v>390</v>
      </c>
      <c r="D41" s="63">
        <v>5.479837009976114</v>
      </c>
      <c r="E41" s="58">
        <v>337</v>
      </c>
      <c r="F41" s="63">
        <v>4.6215030170049367</v>
      </c>
      <c r="G41" s="58">
        <v>379</v>
      </c>
      <c r="H41" s="63">
        <v>4.1398143091206991</v>
      </c>
      <c r="I41" s="58">
        <v>391</v>
      </c>
      <c r="J41" s="63">
        <v>3.9865415986949424</v>
      </c>
      <c r="K41" s="58">
        <v>399</v>
      </c>
      <c r="L41" s="63">
        <v>3.7216677548736121</v>
      </c>
      <c r="M41" s="58">
        <v>395</v>
      </c>
      <c r="N41" s="63">
        <v>3.4890910696934903</v>
      </c>
      <c r="O41" s="58">
        <v>400</v>
      </c>
      <c r="P41" s="63">
        <v>3.0186401026337637</v>
      </c>
      <c r="Q41" s="58">
        <v>417</v>
      </c>
      <c r="R41" s="63">
        <v>3.2925384919068295</v>
      </c>
      <c r="S41" s="58">
        <v>379</v>
      </c>
      <c r="T41" s="63">
        <v>3.1142152834839769</v>
      </c>
      <c r="U41" s="58">
        <v>345</v>
      </c>
      <c r="V41" s="63">
        <v>3.3227390927477609</v>
      </c>
    </row>
    <row r="42" spans="1:22" x14ac:dyDescent="0.35">
      <c r="A42" s="16"/>
      <c r="B42" s="34" t="s">
        <v>196</v>
      </c>
      <c r="C42" s="58">
        <v>981</v>
      </c>
      <c r="D42" s="42">
        <v>13.783897709709148</v>
      </c>
      <c r="E42" s="58">
        <v>959</v>
      </c>
      <c r="F42" s="42">
        <v>13.151398793198025</v>
      </c>
      <c r="G42" s="58">
        <v>1258</v>
      </c>
      <c r="H42" s="42">
        <v>13.741125068268706</v>
      </c>
      <c r="I42" s="58">
        <v>1378</v>
      </c>
      <c r="J42" s="42">
        <v>14.049755301794454</v>
      </c>
      <c r="K42" s="58">
        <v>1507</v>
      </c>
      <c r="L42" s="42">
        <v>14.056524577931162</v>
      </c>
      <c r="M42" s="58">
        <v>1628</v>
      </c>
      <c r="N42" s="42">
        <v>14.380355092306333</v>
      </c>
      <c r="O42" s="58">
        <v>1661</v>
      </c>
      <c r="P42" s="42">
        <v>12.534903026186702</v>
      </c>
      <c r="Q42" s="58">
        <v>1771</v>
      </c>
      <c r="R42" s="42">
        <v>13.983418870904066</v>
      </c>
      <c r="S42" s="58">
        <v>1604</v>
      </c>
      <c r="T42" s="42">
        <v>13.179950698438784</v>
      </c>
      <c r="U42" s="58">
        <v>1398</v>
      </c>
      <c r="V42" s="42">
        <v>13.46431667148223</v>
      </c>
    </row>
    <row r="43" spans="1:22" x14ac:dyDescent="0.35">
      <c r="A43" s="16"/>
      <c r="B43" s="34" t="s">
        <v>295</v>
      </c>
      <c r="C43" s="58">
        <v>119</v>
      </c>
      <c r="D43" s="42">
        <v>1.6720528312491219</v>
      </c>
      <c r="E43" s="58">
        <v>135</v>
      </c>
      <c r="F43" s="42">
        <v>1.8513439385628085</v>
      </c>
      <c r="G43" s="58">
        <v>147</v>
      </c>
      <c r="H43" s="42">
        <v>1.6056799563080284</v>
      </c>
      <c r="I43" s="58">
        <v>142</v>
      </c>
      <c r="J43" s="42">
        <v>1.4477977161500815</v>
      </c>
      <c r="K43" s="58">
        <v>157</v>
      </c>
      <c r="L43" s="42">
        <v>1.4644156328700682</v>
      </c>
      <c r="M43" s="58">
        <v>177</v>
      </c>
      <c r="N43" s="42">
        <v>1.5634661249006272</v>
      </c>
      <c r="O43" s="58">
        <v>249</v>
      </c>
      <c r="P43" s="42">
        <v>1.8791034638895179</v>
      </c>
      <c r="Q43" s="58">
        <v>185</v>
      </c>
      <c r="R43" s="42">
        <v>1.4607185155941571</v>
      </c>
      <c r="S43" s="58">
        <v>175</v>
      </c>
      <c r="T43" s="42">
        <v>1.4379622021364009</v>
      </c>
      <c r="U43" s="58">
        <v>121</v>
      </c>
      <c r="V43" s="42">
        <v>1.1653664644129826</v>
      </c>
    </row>
    <row r="44" spans="1:22" x14ac:dyDescent="0.35">
      <c r="A44" s="16"/>
      <c r="B44" s="37" t="s">
        <v>296</v>
      </c>
      <c r="C44" s="58">
        <v>955</v>
      </c>
      <c r="D44" s="55">
        <v>13.418575242377406</v>
      </c>
      <c r="E44" s="58">
        <v>1093</v>
      </c>
      <c r="F44" s="55">
        <v>14.989029072956663</v>
      </c>
      <c r="G44" s="58">
        <v>1354</v>
      </c>
      <c r="H44" s="55">
        <v>14.789732386673949</v>
      </c>
      <c r="I44" s="58">
        <v>1717</v>
      </c>
      <c r="J44" s="55">
        <v>17.506117455138661</v>
      </c>
      <c r="K44" s="58">
        <v>2035</v>
      </c>
      <c r="L44" s="55">
        <v>18.98143829866617</v>
      </c>
      <c r="M44" s="58">
        <v>2072</v>
      </c>
      <c r="N44" s="55">
        <v>18.302270117480788</v>
      </c>
      <c r="O44" s="58">
        <v>2541</v>
      </c>
      <c r="P44" s="55">
        <v>19.175911251980981</v>
      </c>
      <c r="Q44" s="58">
        <v>2492</v>
      </c>
      <c r="R44" s="55">
        <v>19.676273193841297</v>
      </c>
      <c r="S44" s="58">
        <v>2158</v>
      </c>
      <c r="T44" s="55">
        <v>17.732128184059164</v>
      </c>
      <c r="U44" s="58">
        <v>1713</v>
      </c>
      <c r="V44" s="55">
        <v>16.49812193007801</v>
      </c>
    </row>
    <row r="45" spans="1:22" x14ac:dyDescent="0.35">
      <c r="A45" s="16"/>
      <c r="B45" s="34" t="s">
        <v>297</v>
      </c>
      <c r="C45" s="58">
        <v>1314</v>
      </c>
      <c r="D45" s="42">
        <v>18.462835464381058</v>
      </c>
      <c r="E45" s="58">
        <v>1375</v>
      </c>
      <c r="F45" s="42">
        <v>18.856280855732312</v>
      </c>
      <c r="G45" s="58">
        <v>1612</v>
      </c>
      <c r="H45" s="42">
        <v>17.607864554888039</v>
      </c>
      <c r="I45" s="58">
        <v>1479</v>
      </c>
      <c r="J45" s="42">
        <v>15.07952691680261</v>
      </c>
      <c r="K45" s="58">
        <v>1438</v>
      </c>
      <c r="L45" s="42">
        <v>13.41292789851693</v>
      </c>
      <c r="M45" s="58">
        <v>1629</v>
      </c>
      <c r="N45" s="42">
        <v>14.389188234254924</v>
      </c>
      <c r="O45" s="58">
        <v>1930</v>
      </c>
      <c r="P45" s="42">
        <v>14.564938495207908</v>
      </c>
      <c r="Q45" s="58">
        <v>1810</v>
      </c>
      <c r="R45" s="42">
        <v>14.291354125542835</v>
      </c>
      <c r="S45" s="58">
        <v>2096</v>
      </c>
      <c r="T45" s="42">
        <v>17.222678718159408</v>
      </c>
      <c r="U45" s="58">
        <v>1782</v>
      </c>
      <c r="V45" s="42">
        <v>17.162669748627565</v>
      </c>
    </row>
    <row r="46" spans="1:22" x14ac:dyDescent="0.35">
      <c r="A46" s="16"/>
      <c r="B46" s="37" t="s">
        <v>298</v>
      </c>
      <c r="C46" s="58">
        <v>828</v>
      </c>
      <c r="D46" s="42">
        <v>11.634115498103133</v>
      </c>
      <c r="E46" s="58">
        <v>911</v>
      </c>
      <c r="F46" s="42">
        <v>12.493143170597916</v>
      </c>
      <c r="G46" s="58">
        <v>1385</v>
      </c>
      <c r="H46" s="42">
        <v>15.128345166575642</v>
      </c>
      <c r="I46" s="58">
        <v>1444</v>
      </c>
      <c r="J46" s="42">
        <v>14.722675367047309</v>
      </c>
      <c r="K46" s="58">
        <v>1538</v>
      </c>
      <c r="L46" s="42">
        <v>14.345676709262195</v>
      </c>
      <c r="M46" s="58">
        <v>1567</v>
      </c>
      <c r="N46" s="42">
        <v>13.841533433442274</v>
      </c>
      <c r="O46" s="58">
        <v>1918</v>
      </c>
      <c r="P46" s="42">
        <v>14.474379292128898</v>
      </c>
      <c r="Q46" s="58">
        <v>1839</v>
      </c>
      <c r="R46" s="42">
        <v>14.520331622581919</v>
      </c>
      <c r="S46" s="58">
        <v>1849</v>
      </c>
      <c r="T46" s="42">
        <v>15.193097781429746</v>
      </c>
      <c r="U46" s="58">
        <v>1356</v>
      </c>
      <c r="V46" s="42">
        <v>13.059809303669459</v>
      </c>
    </row>
    <row r="47" spans="1:22" x14ac:dyDescent="0.35">
      <c r="A47" s="16"/>
      <c r="B47" s="34" t="s">
        <v>299</v>
      </c>
      <c r="C47" s="58">
        <v>362</v>
      </c>
      <c r="D47" s="42">
        <v>5.0864128143880842</v>
      </c>
      <c r="E47" s="58">
        <v>331</v>
      </c>
      <c r="F47" s="42">
        <v>4.5392210641799231</v>
      </c>
      <c r="G47" s="58">
        <v>303</v>
      </c>
      <c r="H47" s="42">
        <v>3.3096668487165486</v>
      </c>
      <c r="I47" s="58">
        <v>272</v>
      </c>
      <c r="J47" s="42">
        <v>2.7732463295269167</v>
      </c>
      <c r="K47" s="58">
        <v>278</v>
      </c>
      <c r="L47" s="42">
        <v>2.5930416938718404</v>
      </c>
      <c r="M47" s="58">
        <v>258</v>
      </c>
      <c r="N47" s="42">
        <v>2.2789506227365073</v>
      </c>
      <c r="O47" s="58">
        <v>256</v>
      </c>
      <c r="P47" s="42">
        <v>1.9319296656856086</v>
      </c>
      <c r="Q47" s="58">
        <v>186</v>
      </c>
      <c r="R47" s="42">
        <v>1.4686142913541256</v>
      </c>
      <c r="S47" s="58">
        <v>117</v>
      </c>
      <c r="T47" s="42">
        <v>0.96138044371405096</v>
      </c>
      <c r="U47" s="58">
        <v>130</v>
      </c>
      <c r="V47" s="42">
        <v>1.2520466146585765</v>
      </c>
    </row>
    <row r="48" spans="1:22" x14ac:dyDescent="0.35">
      <c r="A48" s="16"/>
      <c r="B48" s="34" t="s">
        <v>300</v>
      </c>
      <c r="C48" s="58">
        <v>164</v>
      </c>
      <c r="D48" s="63">
        <v>2.3043417170155966</v>
      </c>
      <c r="E48" s="58">
        <v>148</v>
      </c>
      <c r="F48" s="63">
        <v>2.0296215030170051</v>
      </c>
      <c r="G48" s="58">
        <v>167</v>
      </c>
      <c r="H48" s="63">
        <v>1.8241398143091208</v>
      </c>
      <c r="I48" s="58">
        <v>178</v>
      </c>
      <c r="J48" s="63">
        <v>1.8148450244698207</v>
      </c>
      <c r="K48" s="58">
        <v>212</v>
      </c>
      <c r="L48" s="63">
        <v>1.9774274787799646</v>
      </c>
      <c r="M48" s="58">
        <v>254</v>
      </c>
      <c r="N48" s="63">
        <v>2.2436180549421429</v>
      </c>
      <c r="O48" s="58">
        <v>283</v>
      </c>
      <c r="P48" s="63">
        <v>2.1356878726133877</v>
      </c>
      <c r="Q48" s="58">
        <v>221</v>
      </c>
      <c r="R48" s="63">
        <v>1.7449664429530201</v>
      </c>
      <c r="S48" s="58">
        <v>221</v>
      </c>
      <c r="T48" s="63">
        <v>1.8159408381265407</v>
      </c>
      <c r="U48" s="58">
        <v>205</v>
      </c>
      <c r="V48" s="63">
        <v>1.9743812000385244</v>
      </c>
    </row>
    <row r="49" spans="1:22" x14ac:dyDescent="0.35">
      <c r="A49" s="16"/>
      <c r="B49" s="34" t="s">
        <v>230</v>
      </c>
      <c r="C49" s="58">
        <v>214</v>
      </c>
      <c r="D49" s="42">
        <v>3.0068849234227906</v>
      </c>
      <c r="E49" s="58">
        <v>170</v>
      </c>
      <c r="F49" s="42">
        <v>2.3313219967087218</v>
      </c>
      <c r="G49" s="58">
        <v>174</v>
      </c>
      <c r="H49" s="42">
        <v>1.9006007646095031</v>
      </c>
      <c r="I49" s="58">
        <v>118</v>
      </c>
      <c r="J49" s="42">
        <v>1.2030995106035889</v>
      </c>
      <c r="K49" s="58">
        <v>150</v>
      </c>
      <c r="L49" s="42">
        <v>1.3991232161178995</v>
      </c>
      <c r="M49" s="58">
        <v>150</v>
      </c>
      <c r="N49" s="42">
        <v>1.3249712922886669</v>
      </c>
      <c r="O49" s="58">
        <v>105</v>
      </c>
      <c r="P49" s="42">
        <v>0.79239302694136293</v>
      </c>
      <c r="Q49" s="58">
        <v>88</v>
      </c>
      <c r="R49" s="42">
        <v>0.69482826687722066</v>
      </c>
      <c r="S49" s="58">
        <v>77</v>
      </c>
      <c r="T49" s="42">
        <v>0.63270336894001644</v>
      </c>
      <c r="U49" s="58">
        <v>56</v>
      </c>
      <c r="V49" s="42">
        <v>0.53934315708369451</v>
      </c>
    </row>
    <row r="50" spans="1:22" x14ac:dyDescent="0.35">
      <c r="A50" s="16"/>
      <c r="B50" s="36" t="s">
        <v>269</v>
      </c>
      <c r="C50" s="88">
        <v>7117</v>
      </c>
      <c r="D50" s="89">
        <v>99.999999999999986</v>
      </c>
      <c r="E50" s="88">
        <v>7292</v>
      </c>
      <c r="F50" s="89">
        <v>100.00000000000001</v>
      </c>
      <c r="G50" s="88">
        <v>9155</v>
      </c>
      <c r="H50" s="89">
        <v>100</v>
      </c>
      <c r="I50" s="88">
        <v>9808</v>
      </c>
      <c r="J50" s="89">
        <v>99.999999999999986</v>
      </c>
      <c r="K50" s="88">
        <v>10721</v>
      </c>
      <c r="L50" s="89">
        <v>99.999999999999986</v>
      </c>
      <c r="M50" s="88">
        <v>11321</v>
      </c>
      <c r="N50" s="89">
        <v>100</v>
      </c>
      <c r="O50" s="88">
        <v>13251</v>
      </c>
      <c r="P50" s="89">
        <v>100</v>
      </c>
      <c r="Q50" s="88">
        <v>12665</v>
      </c>
      <c r="R50" s="89">
        <v>100</v>
      </c>
      <c r="S50" s="88">
        <v>12170</v>
      </c>
      <c r="T50" s="89">
        <v>100</v>
      </c>
      <c r="U50" s="88">
        <v>10383</v>
      </c>
      <c r="V50" s="89">
        <v>99.999999999999986</v>
      </c>
    </row>
    <row r="51" spans="1:22" x14ac:dyDescent="0.35">
      <c r="A51" s="16"/>
      <c r="B51" s="34"/>
      <c r="C51" s="45"/>
      <c r="D51" s="42"/>
      <c r="E51" s="45"/>
      <c r="F51" s="42"/>
      <c r="G51" s="45"/>
      <c r="H51" s="42"/>
      <c r="I51" s="45"/>
      <c r="J51" s="42"/>
      <c r="K51" s="45"/>
      <c r="L51" s="42"/>
      <c r="M51" s="45"/>
      <c r="N51" s="42"/>
      <c r="O51" s="45"/>
      <c r="P51" s="42"/>
      <c r="Q51" s="45"/>
      <c r="R51" s="42"/>
    </row>
    <row r="52" spans="1:22" x14ac:dyDescent="0.35">
      <c r="A52" s="16"/>
      <c r="B52" s="34"/>
      <c r="C52" s="58"/>
      <c r="D52" s="55"/>
      <c r="E52" s="58"/>
      <c r="F52" s="55"/>
      <c r="G52" s="58"/>
      <c r="H52" s="55"/>
      <c r="I52" s="58"/>
      <c r="J52" s="55"/>
      <c r="K52" s="58"/>
      <c r="L52" s="55"/>
      <c r="M52" s="58"/>
      <c r="N52" s="55"/>
      <c r="O52" s="58"/>
      <c r="P52" s="55"/>
      <c r="Q52" s="58"/>
      <c r="R52" s="55"/>
      <c r="S52" s="58"/>
      <c r="T52" s="55"/>
      <c r="U52" s="55"/>
      <c r="V52" s="55"/>
    </row>
    <row r="53" spans="1:22" x14ac:dyDescent="0.35">
      <c r="A53" s="16"/>
      <c r="B53" s="37"/>
      <c r="C53" s="45"/>
      <c r="D53" s="42"/>
      <c r="E53" s="45"/>
      <c r="F53" s="42"/>
      <c r="G53" s="45"/>
      <c r="H53" s="42"/>
      <c r="I53" s="45"/>
      <c r="J53" s="42"/>
      <c r="K53" s="45"/>
      <c r="L53" s="42"/>
      <c r="M53" s="45"/>
      <c r="N53" s="42"/>
      <c r="O53" s="45"/>
      <c r="P53" s="42"/>
      <c r="Q53" s="45"/>
      <c r="R53" s="42"/>
      <c r="S53" s="45"/>
      <c r="T53" s="42"/>
      <c r="U53" s="42"/>
      <c r="V53" s="42"/>
    </row>
    <row r="54" spans="1:22" x14ac:dyDescent="0.35">
      <c r="A54" s="16"/>
      <c r="B54" s="34"/>
      <c r="C54" s="58"/>
      <c r="D54" s="58"/>
      <c r="E54" s="58"/>
      <c r="F54" s="58"/>
      <c r="G54" s="58"/>
      <c r="H54" s="58"/>
      <c r="I54" s="58"/>
      <c r="J54" s="58"/>
      <c r="K54" s="58"/>
      <c r="L54" s="58"/>
      <c r="M54" s="58"/>
      <c r="N54" s="58"/>
      <c r="O54" s="58"/>
      <c r="P54" s="58"/>
      <c r="Q54" s="58"/>
      <c r="R54" s="58"/>
      <c r="S54" s="58"/>
      <c r="T54" s="58"/>
      <c r="U54" s="58"/>
      <c r="V54" s="58"/>
    </row>
    <row r="55" spans="1:22" x14ac:dyDescent="0.35">
      <c r="A55" s="16"/>
      <c r="B55" s="34"/>
      <c r="C55" s="45"/>
      <c r="D55" s="42"/>
      <c r="E55" s="45"/>
      <c r="F55" s="42"/>
      <c r="G55" s="45"/>
      <c r="H55" s="42"/>
      <c r="I55" s="45"/>
      <c r="J55" s="42"/>
      <c r="K55" s="45"/>
      <c r="L55" s="42"/>
      <c r="M55" s="45"/>
      <c r="N55" s="42"/>
      <c r="O55" s="45"/>
      <c r="P55" s="58"/>
      <c r="Q55" s="45"/>
      <c r="R55" s="58"/>
      <c r="S55" s="45"/>
      <c r="T55" s="58"/>
      <c r="U55" s="58"/>
      <c r="V55" s="58"/>
    </row>
    <row r="56" spans="1:22" x14ac:dyDescent="0.35">
      <c r="A56" s="16"/>
      <c r="B56" s="65"/>
      <c r="C56" s="45"/>
      <c r="D56" s="42"/>
      <c r="E56" s="45"/>
      <c r="F56" s="42"/>
      <c r="G56" s="45"/>
      <c r="H56" s="42"/>
      <c r="I56" s="45"/>
      <c r="J56" s="42"/>
      <c r="K56" s="45"/>
      <c r="L56" s="42"/>
      <c r="M56" s="45"/>
      <c r="N56" s="42"/>
      <c r="O56" s="45"/>
      <c r="P56" s="42"/>
      <c r="Q56" s="45"/>
      <c r="R56" s="42"/>
      <c r="S56" s="45"/>
      <c r="T56" s="42"/>
      <c r="U56" s="42"/>
      <c r="V56" s="42"/>
    </row>
    <row r="57" spans="1:22" x14ac:dyDescent="0.35">
      <c r="A57" s="16"/>
      <c r="B57" s="16"/>
      <c r="C57" s="58"/>
      <c r="D57" s="55"/>
      <c r="E57" s="58"/>
      <c r="F57" s="55"/>
      <c r="G57" s="58"/>
      <c r="H57" s="55"/>
      <c r="I57" s="58"/>
      <c r="J57" s="55"/>
      <c r="K57" s="58"/>
      <c r="L57" s="55"/>
      <c r="M57" s="58"/>
      <c r="N57" s="55"/>
      <c r="O57" s="58"/>
      <c r="P57" s="55"/>
      <c r="Q57" s="58"/>
      <c r="R57" s="55"/>
      <c r="S57" s="58"/>
      <c r="T57" s="55"/>
      <c r="U57" s="55"/>
      <c r="V57" s="55"/>
    </row>
    <row r="58" spans="1:22" x14ac:dyDescent="0.35">
      <c r="A58" s="16"/>
      <c r="B58" s="16"/>
      <c r="C58" s="58"/>
      <c r="D58" s="55"/>
      <c r="E58" s="58"/>
      <c r="F58" s="55"/>
      <c r="G58" s="58"/>
      <c r="H58" s="55"/>
      <c r="I58" s="58"/>
      <c r="J58" s="55"/>
      <c r="K58" s="58"/>
      <c r="L58" s="55"/>
      <c r="M58" s="58"/>
      <c r="N58" s="55"/>
      <c r="O58" s="58"/>
      <c r="P58" s="55"/>
      <c r="Q58" s="58"/>
      <c r="R58" s="55"/>
      <c r="S58" s="58"/>
      <c r="T58" s="55"/>
      <c r="U58" s="55"/>
      <c r="V58" s="55"/>
    </row>
    <row r="59" spans="1:22" x14ac:dyDescent="0.35">
      <c r="A59" s="16"/>
      <c r="B59" s="16"/>
      <c r="C59" s="58"/>
      <c r="D59" s="55"/>
      <c r="E59" s="58"/>
      <c r="F59" s="55"/>
      <c r="G59" s="58"/>
      <c r="H59" s="55"/>
      <c r="I59" s="58"/>
      <c r="J59" s="55"/>
      <c r="K59" s="58"/>
      <c r="L59" s="55"/>
      <c r="M59" s="58"/>
      <c r="N59" s="55"/>
      <c r="O59" s="58"/>
      <c r="P59" s="55"/>
      <c r="Q59" s="58"/>
      <c r="R59" s="55"/>
      <c r="S59" s="58"/>
      <c r="T59" s="55"/>
      <c r="U59" s="55"/>
      <c r="V59" s="55"/>
    </row>
    <row r="60" spans="1:22" x14ac:dyDescent="0.35">
      <c r="A60" s="16"/>
      <c r="B60" s="16"/>
      <c r="C60" s="45"/>
      <c r="D60" s="42"/>
      <c r="E60" s="45"/>
      <c r="F60" s="42"/>
      <c r="G60" s="45"/>
      <c r="H60" s="42"/>
      <c r="I60" s="45"/>
      <c r="J60" s="42"/>
      <c r="K60" s="45"/>
      <c r="L60" s="42"/>
      <c r="M60" s="45"/>
      <c r="N60" s="42"/>
      <c r="O60" s="45"/>
      <c r="P60" s="42"/>
      <c r="Q60" s="45"/>
      <c r="R60" s="42"/>
      <c r="S60" s="45"/>
      <c r="T60" s="42"/>
      <c r="U60" s="42"/>
      <c r="V60" s="42"/>
    </row>
    <row r="61" spans="1:22" x14ac:dyDescent="0.35">
      <c r="A61" s="16"/>
      <c r="B61" s="34"/>
      <c r="C61" s="45"/>
      <c r="D61" s="42"/>
      <c r="E61" s="45"/>
      <c r="F61" s="42"/>
      <c r="G61" s="45"/>
      <c r="H61" s="42"/>
      <c r="I61" s="45"/>
      <c r="J61" s="42"/>
      <c r="K61" s="45"/>
      <c r="L61" s="42"/>
      <c r="M61" s="45"/>
      <c r="N61" s="42"/>
      <c r="O61" s="45"/>
      <c r="P61" s="42"/>
      <c r="Q61" s="45"/>
      <c r="R61" s="42"/>
      <c r="S61" s="45"/>
      <c r="T61" s="42"/>
      <c r="U61" s="42"/>
      <c r="V61" s="42"/>
    </row>
  </sheetData>
  <mergeCells count="10">
    <mergeCell ref="U3:V3"/>
    <mergeCell ref="S3:T3"/>
    <mergeCell ref="Q3:R3"/>
    <mergeCell ref="C3:D3"/>
    <mergeCell ref="O3:P3"/>
    <mergeCell ref="E3:F3"/>
    <mergeCell ref="G3:H3"/>
    <mergeCell ref="I3:J3"/>
    <mergeCell ref="K3:L3"/>
    <mergeCell ref="M3:N3"/>
  </mergeCells>
  <conditionalFormatting sqref="C6:C17">
    <cfRule type="cellIs" dxfId="612" priority="31" operator="between">
      <formula>1</formula>
      <formula>3</formula>
    </cfRule>
  </conditionalFormatting>
  <conditionalFormatting sqref="C22:C33">
    <cfRule type="cellIs" dxfId="611" priority="30" operator="between">
      <formula>1</formula>
      <formula>3</formula>
    </cfRule>
  </conditionalFormatting>
  <conditionalFormatting sqref="C38:C49">
    <cfRule type="cellIs" dxfId="610" priority="29" operator="between">
      <formula>1</formula>
      <formula>3</formula>
    </cfRule>
  </conditionalFormatting>
  <conditionalFormatting sqref="E6:E17">
    <cfRule type="cellIs" dxfId="609" priority="28" operator="between">
      <formula>1</formula>
      <formula>3</formula>
    </cfRule>
  </conditionalFormatting>
  <conditionalFormatting sqref="E22:E33">
    <cfRule type="cellIs" dxfId="608" priority="27" operator="between">
      <formula>1</formula>
      <formula>3</formula>
    </cfRule>
  </conditionalFormatting>
  <conditionalFormatting sqref="E38:E49">
    <cfRule type="cellIs" dxfId="607" priority="26" operator="between">
      <formula>1</formula>
      <formula>3</formula>
    </cfRule>
  </conditionalFormatting>
  <conditionalFormatting sqref="G6:G17">
    <cfRule type="cellIs" dxfId="606" priority="25" operator="between">
      <formula>1</formula>
      <formula>3</formula>
    </cfRule>
  </conditionalFormatting>
  <conditionalFormatting sqref="G22:G33">
    <cfRule type="cellIs" dxfId="605" priority="24" operator="between">
      <formula>1</formula>
      <formula>3</formula>
    </cfRule>
  </conditionalFormatting>
  <conditionalFormatting sqref="G38:G49">
    <cfRule type="cellIs" dxfId="604" priority="23" operator="between">
      <formula>1</formula>
      <formula>3</formula>
    </cfRule>
  </conditionalFormatting>
  <conditionalFormatting sqref="I6:I17">
    <cfRule type="cellIs" dxfId="603" priority="22" operator="between">
      <formula>1</formula>
      <formula>3</formula>
    </cfRule>
  </conditionalFormatting>
  <conditionalFormatting sqref="I22:I33">
    <cfRule type="cellIs" dxfId="602" priority="21" operator="between">
      <formula>1</formula>
      <formula>3</formula>
    </cfRule>
  </conditionalFormatting>
  <conditionalFormatting sqref="I38:I49">
    <cfRule type="cellIs" dxfId="601" priority="20" operator="between">
      <formula>1</formula>
      <formula>3</formula>
    </cfRule>
  </conditionalFormatting>
  <conditionalFormatting sqref="K6:K17">
    <cfRule type="cellIs" dxfId="600" priority="19" operator="between">
      <formula>1</formula>
      <formula>3</formula>
    </cfRule>
  </conditionalFormatting>
  <conditionalFormatting sqref="K22:K33">
    <cfRule type="cellIs" dxfId="599" priority="18" operator="between">
      <formula>1</formula>
      <formula>3</formula>
    </cfRule>
  </conditionalFormatting>
  <conditionalFormatting sqref="K38:K49">
    <cfRule type="cellIs" dxfId="598" priority="17" operator="between">
      <formula>1</formula>
      <formula>3</formula>
    </cfRule>
  </conditionalFormatting>
  <conditionalFormatting sqref="M6:M17">
    <cfRule type="cellIs" dxfId="597" priority="16" operator="between">
      <formula>1</formula>
      <formula>3</formula>
    </cfRule>
  </conditionalFormatting>
  <conditionalFormatting sqref="M22:M33">
    <cfRule type="cellIs" dxfId="596" priority="15" operator="between">
      <formula>1</formula>
      <formula>3</formula>
    </cfRule>
  </conditionalFormatting>
  <conditionalFormatting sqref="M38:M49">
    <cfRule type="cellIs" dxfId="595" priority="14" operator="between">
      <formula>1</formula>
      <formula>3</formula>
    </cfRule>
  </conditionalFormatting>
  <conditionalFormatting sqref="O6:O17">
    <cfRule type="cellIs" dxfId="594" priority="13" operator="between">
      <formula>1</formula>
      <formula>3</formula>
    </cfRule>
  </conditionalFormatting>
  <conditionalFormatting sqref="O22:O33">
    <cfRule type="cellIs" dxfId="593" priority="12" operator="between">
      <formula>1</formula>
      <formula>3</formula>
    </cfRule>
  </conditionalFormatting>
  <conditionalFormatting sqref="O38:O49">
    <cfRule type="cellIs" dxfId="592" priority="11" operator="between">
      <formula>1</formula>
      <formula>3</formula>
    </cfRule>
  </conditionalFormatting>
  <conditionalFormatting sqref="Q6:Q17">
    <cfRule type="cellIs" dxfId="591" priority="10" operator="between">
      <formula>1</formula>
      <formula>3</formula>
    </cfRule>
  </conditionalFormatting>
  <conditionalFormatting sqref="Q22:Q33">
    <cfRule type="cellIs" dxfId="590" priority="9" operator="between">
      <formula>1</formula>
      <formula>3</formula>
    </cfRule>
  </conditionalFormatting>
  <conditionalFormatting sqref="Q38:Q49">
    <cfRule type="cellIs" dxfId="589" priority="8" operator="between">
      <formula>1</formula>
      <formula>3</formula>
    </cfRule>
  </conditionalFormatting>
  <conditionalFormatting sqref="S38:S49">
    <cfRule type="cellIs" dxfId="588" priority="5" operator="between">
      <formula>1</formula>
      <formula>3</formula>
    </cfRule>
  </conditionalFormatting>
  <conditionalFormatting sqref="S6:S17">
    <cfRule type="cellIs" dxfId="587" priority="7" operator="between">
      <formula>1</formula>
      <formula>3</formula>
    </cfRule>
  </conditionalFormatting>
  <conditionalFormatting sqref="S22:S33">
    <cfRule type="cellIs" dxfId="586" priority="6" operator="between">
      <formula>1</formula>
      <formula>3</formula>
    </cfRule>
  </conditionalFormatting>
  <conditionalFormatting sqref="U38:U49">
    <cfRule type="cellIs" dxfId="585" priority="2" operator="between">
      <formula>1</formula>
      <formula>3</formula>
    </cfRule>
  </conditionalFormatting>
  <conditionalFormatting sqref="U6:U17">
    <cfRule type="cellIs" dxfId="584" priority="4" operator="between">
      <formula>1</formula>
      <formula>3</formula>
    </cfRule>
  </conditionalFormatting>
  <conditionalFormatting sqref="U22:U32">
    <cfRule type="cellIs" dxfId="583" priority="3" operator="between">
      <formula>1</formula>
      <formula>3</formula>
    </cfRule>
  </conditionalFormatting>
  <conditionalFormatting sqref="U33">
    <cfRule type="cellIs" dxfId="582" priority="1" operator="between">
      <formula>1</formula>
      <formula>3</formula>
    </cfRule>
  </conditionalFormatting>
  <pageMargins left="0.51181102362204722" right="0.70866141732283472" top="0.55118110236220474" bottom="0.74803149606299213" header="0.31496062992125984" footer="0.31496062992125984"/>
  <pageSetup paperSize="121" scale="74" orientation="landscape" r:id="rId1"/>
  <headerFooter>
    <oddHeader>&amp;C&amp;"Arial Black"&amp;11&amp;KFF0000OFFICIAL&amp;1#</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BO56"/>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2.1328125" customWidth="1"/>
    <col min="3" max="16" width="7.73046875" customWidth="1"/>
    <col min="18" max="18" width="9.1328125" customWidth="1"/>
  </cols>
  <sheetData>
    <row r="1" spans="1:67" ht="55.5" customHeight="1" x14ac:dyDescent="0.35">
      <c r="B1" s="25" t="s">
        <v>210</v>
      </c>
      <c r="C1" s="16"/>
      <c r="D1" s="16"/>
      <c r="E1" s="16"/>
      <c r="F1" s="16"/>
      <c r="G1" s="16"/>
      <c r="H1" s="16"/>
      <c r="I1" s="16"/>
      <c r="J1" s="16"/>
      <c r="K1" s="16"/>
      <c r="L1" s="16"/>
      <c r="M1" s="16"/>
      <c r="N1" s="16"/>
      <c r="O1" s="16"/>
      <c r="P1" s="16"/>
      <c r="Q1" s="16"/>
      <c r="R1" s="16"/>
      <c r="S1" s="16"/>
      <c r="T1" s="16"/>
      <c r="U1" s="16"/>
      <c r="V1" s="16"/>
    </row>
    <row r="2" spans="1:67" ht="15" x14ac:dyDescent="0.35">
      <c r="A2" s="16"/>
      <c r="B2" s="138" t="s">
        <v>426</v>
      </c>
      <c r="C2" s="16"/>
      <c r="D2" s="16"/>
      <c r="E2" s="16"/>
      <c r="F2" s="16"/>
      <c r="G2" s="16"/>
      <c r="H2" s="16"/>
      <c r="I2" s="16"/>
      <c r="J2" s="16"/>
      <c r="K2" s="16"/>
      <c r="L2" s="16"/>
      <c r="M2" s="16"/>
      <c r="N2" s="16"/>
      <c r="O2" s="16"/>
      <c r="P2" s="16"/>
      <c r="Q2" s="16"/>
      <c r="R2" s="16"/>
      <c r="S2" s="16"/>
      <c r="T2" s="16"/>
      <c r="U2" s="16"/>
      <c r="V2" s="16"/>
    </row>
    <row r="3" spans="1:67" ht="15" x14ac:dyDescent="0.35">
      <c r="A3" s="38"/>
      <c r="B3" s="48"/>
      <c r="C3" s="230" t="s">
        <v>382</v>
      </c>
      <c r="D3" s="230"/>
      <c r="E3" s="230" t="s">
        <v>383</v>
      </c>
      <c r="F3" s="230"/>
      <c r="G3" s="230" t="s">
        <v>384</v>
      </c>
      <c r="H3" s="230"/>
      <c r="I3" s="230" t="s">
        <v>385</v>
      </c>
      <c r="J3" s="230"/>
      <c r="K3" s="230" t="s">
        <v>386</v>
      </c>
      <c r="L3" s="230"/>
      <c r="M3" s="230" t="s">
        <v>387</v>
      </c>
      <c r="N3" s="230"/>
      <c r="O3" s="230" t="s">
        <v>388</v>
      </c>
      <c r="P3" s="230"/>
      <c r="Q3" s="230" t="s">
        <v>389</v>
      </c>
      <c r="R3" s="230"/>
      <c r="S3" s="230" t="s">
        <v>390</v>
      </c>
      <c r="T3" s="230"/>
      <c r="U3" s="230" t="s">
        <v>391</v>
      </c>
      <c r="V3" s="230"/>
    </row>
    <row r="4" spans="1:67"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67" ht="12.75" customHeight="1" x14ac:dyDescent="0.35">
      <c r="A5" s="15"/>
      <c r="B5" s="33" t="s">
        <v>278</v>
      </c>
      <c r="C5" s="45"/>
      <c r="D5" s="42"/>
      <c r="E5" s="45"/>
      <c r="F5" s="42"/>
      <c r="G5" s="45"/>
      <c r="H5" s="42"/>
      <c r="I5" s="45"/>
      <c r="J5" s="42"/>
      <c r="K5" s="45"/>
      <c r="L5" s="42"/>
      <c r="M5" s="45"/>
      <c r="N5" s="42"/>
      <c r="O5" s="45"/>
      <c r="P5" s="42"/>
      <c r="Q5" s="45"/>
      <c r="R5" s="42"/>
      <c r="S5" s="45"/>
      <c r="T5" s="42"/>
      <c r="U5" s="45"/>
      <c r="V5" s="42"/>
    </row>
    <row r="6" spans="1:67" x14ac:dyDescent="0.35">
      <c r="A6" s="6"/>
      <c r="B6" s="34" t="s">
        <v>427</v>
      </c>
      <c r="C6" s="58">
        <v>389</v>
      </c>
      <c r="D6" s="42">
        <v>8.606194690265486</v>
      </c>
      <c r="E6" s="58">
        <v>354</v>
      </c>
      <c r="F6" s="42">
        <v>7.6210979547900974</v>
      </c>
      <c r="G6" s="58">
        <v>512</v>
      </c>
      <c r="H6" s="42">
        <v>10.724759111855885</v>
      </c>
      <c r="I6" s="58">
        <v>471</v>
      </c>
      <c r="J6" s="42">
        <v>9.467336683417086</v>
      </c>
      <c r="K6" s="58">
        <v>550</v>
      </c>
      <c r="L6" s="42">
        <v>9.7586941092973731</v>
      </c>
      <c r="M6" s="58">
        <v>793</v>
      </c>
      <c r="N6" s="42">
        <v>13.625429553264604</v>
      </c>
      <c r="O6" s="58">
        <v>1052</v>
      </c>
      <c r="P6" s="42">
        <v>15.281812899477048</v>
      </c>
      <c r="Q6" s="58">
        <v>1106</v>
      </c>
      <c r="R6" s="42">
        <v>17.155266015200869</v>
      </c>
      <c r="S6" s="58">
        <v>811</v>
      </c>
      <c r="T6" s="42">
        <v>16.100000000000001</v>
      </c>
      <c r="U6" s="58">
        <v>709</v>
      </c>
      <c r="V6" s="42">
        <v>14.88870222595548</v>
      </c>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row>
    <row r="7" spans="1:67" x14ac:dyDescent="0.35">
      <c r="A7" s="6"/>
      <c r="B7" s="34" t="s">
        <v>428</v>
      </c>
      <c r="C7" s="58">
        <v>442</v>
      </c>
      <c r="D7" s="42">
        <v>9.7787610619469021</v>
      </c>
      <c r="E7" s="58">
        <v>507</v>
      </c>
      <c r="F7" s="42">
        <v>10.914962325080731</v>
      </c>
      <c r="G7" s="58">
        <v>584</v>
      </c>
      <c r="H7" s="42">
        <v>12.232928361960619</v>
      </c>
      <c r="I7" s="58">
        <v>661</v>
      </c>
      <c r="J7" s="42">
        <v>13.28643216080402</v>
      </c>
      <c r="K7" s="58">
        <v>826</v>
      </c>
      <c r="L7" s="42">
        <v>14.655784244144785</v>
      </c>
      <c r="M7" s="58">
        <v>870</v>
      </c>
      <c r="N7" s="42">
        <v>14.948453608247423</v>
      </c>
      <c r="O7" s="58">
        <v>1237</v>
      </c>
      <c r="P7" s="42">
        <v>17.969203951191169</v>
      </c>
      <c r="Q7" s="58">
        <v>1052</v>
      </c>
      <c r="R7" s="42">
        <v>16.317667131999379</v>
      </c>
      <c r="S7" s="58">
        <v>742</v>
      </c>
      <c r="T7" s="42">
        <v>14.687252573238322</v>
      </c>
      <c r="U7" s="58">
        <v>562</v>
      </c>
      <c r="V7" s="42">
        <v>11.801763964720706</v>
      </c>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row>
    <row r="8" spans="1:67" x14ac:dyDescent="0.35">
      <c r="A8" s="16"/>
      <c r="B8" s="34" t="s">
        <v>429</v>
      </c>
      <c r="C8" s="58">
        <v>1084</v>
      </c>
      <c r="D8" s="42">
        <v>23.982300884955752</v>
      </c>
      <c r="E8" s="58">
        <v>1197</v>
      </c>
      <c r="F8" s="42">
        <v>25.769644779332619</v>
      </c>
      <c r="G8" s="58">
        <v>1254</v>
      </c>
      <c r="H8" s="42">
        <v>26.267281105990779</v>
      </c>
      <c r="I8" s="58">
        <v>1323</v>
      </c>
      <c r="J8" s="42">
        <v>26.592964824120603</v>
      </c>
      <c r="K8" s="58">
        <v>1444</v>
      </c>
      <c r="L8" s="42">
        <v>25.621007806955287</v>
      </c>
      <c r="M8" s="58">
        <v>1413</v>
      </c>
      <c r="N8" s="42">
        <v>24.278350515463917</v>
      </c>
      <c r="O8" s="58">
        <v>1639</v>
      </c>
      <c r="P8" s="42">
        <v>23.808832074375363</v>
      </c>
      <c r="Q8" s="58">
        <v>1560</v>
      </c>
      <c r="R8" s="42">
        <v>24.19730107026524</v>
      </c>
      <c r="S8" s="58">
        <v>1287</v>
      </c>
      <c r="T8" s="42">
        <v>25.475059382422806</v>
      </c>
      <c r="U8" s="58">
        <v>1183</v>
      </c>
      <c r="V8" s="42">
        <v>24.842503149937002</v>
      </c>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row>
    <row r="9" spans="1:67" x14ac:dyDescent="0.35">
      <c r="A9" s="16"/>
      <c r="B9" s="34" t="s">
        <v>430</v>
      </c>
      <c r="C9" s="58">
        <v>1412</v>
      </c>
      <c r="D9" s="42">
        <v>31.238938053097343</v>
      </c>
      <c r="E9" s="58">
        <v>1421</v>
      </c>
      <c r="F9" s="42">
        <v>30.592034445640476</v>
      </c>
      <c r="G9" s="58">
        <v>1393</v>
      </c>
      <c r="H9" s="42">
        <v>29.178885630498534</v>
      </c>
      <c r="I9" s="58">
        <v>1439</v>
      </c>
      <c r="J9" s="42">
        <v>28.924623115577891</v>
      </c>
      <c r="K9" s="58">
        <v>1624</v>
      </c>
      <c r="L9" s="42">
        <v>28.81476224272534</v>
      </c>
      <c r="M9" s="58">
        <v>1609</v>
      </c>
      <c r="N9" s="42">
        <v>27.646048109965637</v>
      </c>
      <c r="O9" s="58">
        <v>1764</v>
      </c>
      <c r="P9" s="42">
        <v>25.624636839047067</v>
      </c>
      <c r="Q9" s="58">
        <v>1631</v>
      </c>
      <c r="R9" s="42">
        <v>25.2985884907709</v>
      </c>
      <c r="S9" s="58">
        <v>1323</v>
      </c>
      <c r="T9" s="42">
        <v>26.167854315122725</v>
      </c>
      <c r="U9" s="58">
        <v>1365</v>
      </c>
      <c r="V9" s="42">
        <v>28.664426711465769</v>
      </c>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row>
    <row r="10" spans="1:67" x14ac:dyDescent="0.35">
      <c r="A10" s="16"/>
      <c r="B10" s="34" t="s">
        <v>431</v>
      </c>
      <c r="C10" s="58">
        <v>700</v>
      </c>
      <c r="D10" s="42">
        <v>15.486725663716813</v>
      </c>
      <c r="E10" s="58">
        <v>690</v>
      </c>
      <c r="F10" s="42">
        <v>14.854682454251883</v>
      </c>
      <c r="G10" s="58">
        <v>609</v>
      </c>
      <c r="H10" s="42">
        <v>12.756598240469208</v>
      </c>
      <c r="I10" s="58">
        <v>658</v>
      </c>
      <c r="J10" s="42">
        <v>13.226130653266333</v>
      </c>
      <c r="K10" s="58">
        <v>724</v>
      </c>
      <c r="L10" s="42">
        <v>12.845990063875087</v>
      </c>
      <c r="M10" s="58">
        <v>636</v>
      </c>
      <c r="N10" s="42">
        <v>10.927835051546392</v>
      </c>
      <c r="O10" s="58">
        <v>652</v>
      </c>
      <c r="P10" s="42">
        <v>9.4712376525276003</v>
      </c>
      <c r="Q10" s="58">
        <v>613</v>
      </c>
      <c r="R10" s="42">
        <v>9.508298433379867</v>
      </c>
      <c r="S10" s="58">
        <v>502</v>
      </c>
      <c r="T10" s="42">
        <v>9.8970704671417256</v>
      </c>
      <c r="U10" s="58">
        <v>522</v>
      </c>
      <c r="V10" s="42">
        <v>10.961780764384713</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row>
    <row r="11" spans="1:67" x14ac:dyDescent="0.35">
      <c r="A11" s="16"/>
      <c r="B11" s="34" t="s">
        <v>432</v>
      </c>
      <c r="C11" s="58">
        <v>349</v>
      </c>
      <c r="D11" s="42">
        <v>7.721238938053097</v>
      </c>
      <c r="E11" s="58">
        <v>335</v>
      </c>
      <c r="F11" s="42">
        <v>7.2120559741657697</v>
      </c>
      <c r="G11" s="58">
        <v>297</v>
      </c>
      <c r="H11" s="42">
        <v>6.2211981566820276</v>
      </c>
      <c r="I11" s="58">
        <v>298</v>
      </c>
      <c r="J11" s="42">
        <v>5.9899497487437188</v>
      </c>
      <c r="K11" s="58">
        <v>320</v>
      </c>
      <c r="L11" s="42">
        <v>5.677785663591199</v>
      </c>
      <c r="M11" s="58">
        <v>335</v>
      </c>
      <c r="N11" s="42">
        <v>5.7560137457044673</v>
      </c>
      <c r="O11" s="58">
        <v>363</v>
      </c>
      <c r="P11" s="42">
        <v>5.2730970366066243</v>
      </c>
      <c r="Q11" s="58">
        <v>315</v>
      </c>
      <c r="R11" s="42">
        <v>4.8859934853420199</v>
      </c>
      <c r="S11" s="58">
        <v>278</v>
      </c>
      <c r="T11" s="42">
        <v>5.4829770387965162</v>
      </c>
      <c r="U11" s="58">
        <v>278</v>
      </c>
      <c r="V11" s="42">
        <v>5.8378832423351534</v>
      </c>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row>
    <row r="12" spans="1:67" x14ac:dyDescent="0.35">
      <c r="A12" s="16"/>
      <c r="B12" s="37" t="s">
        <v>433</v>
      </c>
      <c r="C12" s="58">
        <v>110</v>
      </c>
      <c r="D12" s="42">
        <v>2.4336283185840708</v>
      </c>
      <c r="E12" s="58">
        <v>114</v>
      </c>
      <c r="F12" s="42">
        <v>2.4542518837459637</v>
      </c>
      <c r="G12" s="58">
        <v>101</v>
      </c>
      <c r="H12" s="42">
        <v>2.1156263091746963</v>
      </c>
      <c r="I12" s="58">
        <v>89</v>
      </c>
      <c r="J12" s="42">
        <v>1.7889447236180904</v>
      </c>
      <c r="K12" s="58">
        <v>110</v>
      </c>
      <c r="L12" s="42">
        <v>1.9517388218594747</v>
      </c>
      <c r="M12" s="58">
        <v>129</v>
      </c>
      <c r="N12" s="42">
        <v>2.2164948453608249</v>
      </c>
      <c r="O12" s="58">
        <v>135</v>
      </c>
      <c r="P12" s="42">
        <v>1.9610691458454388</v>
      </c>
      <c r="Q12" s="58">
        <v>116</v>
      </c>
      <c r="R12" s="42">
        <v>1.7992864898402356</v>
      </c>
      <c r="S12" s="58">
        <v>87</v>
      </c>
      <c r="T12" s="42">
        <v>1.7220902612826601</v>
      </c>
      <c r="U12" s="58">
        <v>121</v>
      </c>
      <c r="V12" s="42">
        <v>2.5409491810163796</v>
      </c>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row>
    <row r="13" spans="1:67" x14ac:dyDescent="0.35">
      <c r="A13" s="16"/>
      <c r="B13" s="34" t="s">
        <v>434</v>
      </c>
      <c r="C13" s="58">
        <v>32</v>
      </c>
      <c r="D13" s="42">
        <v>0.70796460176991149</v>
      </c>
      <c r="E13" s="58">
        <v>25</v>
      </c>
      <c r="F13" s="42">
        <v>0.53821313240043056</v>
      </c>
      <c r="G13" s="58">
        <v>23</v>
      </c>
      <c r="H13" s="42">
        <v>0.48177628822790119</v>
      </c>
      <c r="I13" s="58">
        <v>35</v>
      </c>
      <c r="J13" s="42">
        <v>0.70351758793969854</v>
      </c>
      <c r="K13" s="58">
        <v>37</v>
      </c>
      <c r="L13" s="42">
        <v>0.65649396735273247</v>
      </c>
      <c r="M13" s="58">
        <v>35</v>
      </c>
      <c r="N13" s="42">
        <v>0.60137457044673548</v>
      </c>
      <c r="O13" s="58">
        <v>39</v>
      </c>
      <c r="P13" s="42">
        <v>0.56653108657757123</v>
      </c>
      <c r="Q13" s="58">
        <v>51</v>
      </c>
      <c r="R13" s="42">
        <v>0.79106561191251756</v>
      </c>
      <c r="S13" s="58">
        <v>21</v>
      </c>
      <c r="T13" s="42">
        <v>0.39588281868566899</v>
      </c>
      <c r="U13" s="58">
        <v>21</v>
      </c>
      <c r="V13" s="42">
        <v>0.44099118017639649</v>
      </c>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row>
    <row r="14" spans="1:67" x14ac:dyDescent="0.35">
      <c r="A14" s="16"/>
      <c r="B14" s="37" t="s">
        <v>435</v>
      </c>
      <c r="C14" s="58"/>
      <c r="D14" s="42"/>
      <c r="E14" s="58"/>
      <c r="F14" s="42"/>
      <c r="G14" s="58"/>
      <c r="H14" s="42"/>
      <c r="I14" s="58"/>
      <c r="J14" s="42"/>
      <c r="K14" s="58"/>
      <c r="L14" s="42"/>
      <c r="M14" s="58"/>
      <c r="N14" s="42"/>
      <c r="O14" s="58"/>
      <c r="P14" s="42"/>
      <c r="Q14" s="58"/>
      <c r="R14" s="42"/>
      <c r="S14" s="58"/>
      <c r="T14" s="42"/>
      <c r="U14" s="58"/>
      <c r="V14" s="42"/>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row>
    <row r="15" spans="1:67" ht="13.9" x14ac:dyDescent="0.35">
      <c r="A15" s="16"/>
      <c r="B15" s="34" t="s">
        <v>436</v>
      </c>
      <c r="C15" s="58" t="s">
        <v>272</v>
      </c>
      <c r="D15" s="42" t="s">
        <v>231</v>
      </c>
      <c r="E15" s="58" t="s">
        <v>272</v>
      </c>
      <c r="F15" s="42" t="s">
        <v>231</v>
      </c>
      <c r="G15" s="58" t="s">
        <v>272</v>
      </c>
      <c r="H15" s="42" t="s">
        <v>231</v>
      </c>
      <c r="I15" s="58" t="s">
        <v>272</v>
      </c>
      <c r="J15" s="42" t="s">
        <v>231</v>
      </c>
      <c r="K15" s="58">
        <v>0</v>
      </c>
      <c r="L15" s="42">
        <v>0</v>
      </c>
      <c r="M15" s="58">
        <v>0</v>
      </c>
      <c r="N15" s="42">
        <v>0</v>
      </c>
      <c r="O15" s="58" t="s">
        <v>272</v>
      </c>
      <c r="P15" s="42" t="s">
        <v>231</v>
      </c>
      <c r="Q15" s="58" t="s">
        <v>272</v>
      </c>
      <c r="R15" s="42" t="s">
        <v>231</v>
      </c>
      <c r="S15" s="58" t="s">
        <v>272</v>
      </c>
      <c r="T15" s="42" t="s">
        <v>231</v>
      </c>
      <c r="U15" s="58" t="s">
        <v>272</v>
      </c>
      <c r="V15" s="42" t="s">
        <v>231</v>
      </c>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row>
    <row r="16" spans="1:67" ht="13.9" x14ac:dyDescent="0.35">
      <c r="A16" s="16"/>
      <c r="B16" s="34" t="s">
        <v>437</v>
      </c>
      <c r="C16" s="58">
        <v>0</v>
      </c>
      <c r="D16" s="42">
        <v>0</v>
      </c>
      <c r="E16" s="58">
        <v>0</v>
      </c>
      <c r="F16" s="42">
        <v>0</v>
      </c>
      <c r="G16" s="58">
        <v>0</v>
      </c>
      <c r="H16" s="42">
        <v>0</v>
      </c>
      <c r="I16" s="58">
        <v>0</v>
      </c>
      <c r="J16" s="42">
        <v>0</v>
      </c>
      <c r="K16" s="58">
        <v>0</v>
      </c>
      <c r="L16" s="42">
        <v>0</v>
      </c>
      <c r="M16" s="58">
        <v>0</v>
      </c>
      <c r="N16" s="42">
        <v>0</v>
      </c>
      <c r="O16" s="58" t="s">
        <v>272</v>
      </c>
      <c r="P16" s="42" t="s">
        <v>231</v>
      </c>
      <c r="Q16" s="58" t="s">
        <v>272</v>
      </c>
      <c r="R16" s="42" t="s">
        <v>231</v>
      </c>
      <c r="S16" s="58" t="s">
        <v>231</v>
      </c>
      <c r="T16" s="42" t="s">
        <v>231</v>
      </c>
      <c r="U16" s="58" t="s">
        <v>231</v>
      </c>
      <c r="V16" s="42" t="s">
        <v>231</v>
      </c>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row>
    <row r="17" spans="1:67" x14ac:dyDescent="0.35">
      <c r="A17" s="16"/>
      <c r="B17" s="36" t="s">
        <v>269</v>
      </c>
      <c r="C17" s="88">
        <v>4520</v>
      </c>
      <c r="D17" s="89">
        <v>100</v>
      </c>
      <c r="E17" s="88">
        <v>4645</v>
      </c>
      <c r="F17" s="89">
        <v>100</v>
      </c>
      <c r="G17" s="88">
        <v>4774</v>
      </c>
      <c r="H17" s="89">
        <v>100</v>
      </c>
      <c r="I17" s="88">
        <v>4975</v>
      </c>
      <c r="J17" s="89">
        <v>100</v>
      </c>
      <c r="K17" s="88">
        <v>5636</v>
      </c>
      <c r="L17" s="89">
        <v>100</v>
      </c>
      <c r="M17" s="88">
        <v>5820</v>
      </c>
      <c r="N17" s="89">
        <v>100</v>
      </c>
      <c r="O17" s="88">
        <v>6884</v>
      </c>
      <c r="P17" s="89">
        <v>100</v>
      </c>
      <c r="Q17" s="88">
        <v>6447</v>
      </c>
      <c r="R17" s="89">
        <v>99.999999999999986</v>
      </c>
      <c r="S17" s="88">
        <v>5052</v>
      </c>
      <c r="T17" s="89">
        <v>100</v>
      </c>
      <c r="U17" s="88">
        <v>4762</v>
      </c>
      <c r="V17" s="89">
        <v>100</v>
      </c>
    </row>
    <row r="18" spans="1:67" x14ac:dyDescent="0.35">
      <c r="A18" s="16"/>
      <c r="B18" s="34"/>
      <c r="C18" s="45"/>
      <c r="D18" s="42"/>
      <c r="E18" s="45"/>
      <c r="F18" s="42"/>
      <c r="G18" s="45"/>
      <c r="H18" s="42"/>
      <c r="I18" s="45"/>
      <c r="J18" s="42"/>
      <c r="K18" s="45"/>
      <c r="L18" s="42"/>
      <c r="M18" s="45"/>
      <c r="N18" s="42"/>
      <c r="O18" s="45"/>
      <c r="P18" s="42"/>
      <c r="Q18" s="45"/>
      <c r="R18" s="42"/>
      <c r="S18" s="45"/>
      <c r="T18" s="42"/>
      <c r="U18" s="45"/>
      <c r="V18" s="42"/>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row>
    <row r="19" spans="1:67" x14ac:dyDescent="0.35">
      <c r="A19" s="16"/>
      <c r="B19" s="34"/>
      <c r="C19" s="45"/>
      <c r="D19" s="42"/>
      <c r="E19" s="45"/>
      <c r="F19" s="42"/>
      <c r="G19" s="45"/>
      <c r="H19" s="42"/>
      <c r="I19" s="45"/>
      <c r="J19" s="42"/>
      <c r="K19" s="45"/>
      <c r="L19" s="42"/>
      <c r="M19" s="45"/>
      <c r="N19" s="42"/>
      <c r="O19" s="45"/>
      <c r="P19" s="42"/>
      <c r="Q19" s="45"/>
      <c r="R19" s="42"/>
      <c r="S19" s="45"/>
      <c r="T19" s="42"/>
      <c r="U19" s="45"/>
      <c r="V19" s="42"/>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row>
    <row r="20" spans="1:67" x14ac:dyDescent="0.35">
      <c r="A20" s="16"/>
      <c r="B20" s="33" t="s">
        <v>285</v>
      </c>
      <c r="C20" s="45"/>
      <c r="D20" s="42"/>
      <c r="E20" s="45"/>
      <c r="F20" s="42"/>
      <c r="G20" s="45"/>
      <c r="H20" s="42"/>
      <c r="I20" s="45"/>
      <c r="J20" s="42"/>
      <c r="K20" s="45"/>
      <c r="L20" s="42"/>
      <c r="M20" s="45"/>
      <c r="N20" s="42"/>
      <c r="O20" s="45"/>
      <c r="P20" s="42"/>
      <c r="Q20" s="45"/>
      <c r="R20" s="42"/>
      <c r="S20" s="45"/>
      <c r="T20" s="42"/>
      <c r="U20" s="45"/>
      <c r="V20" s="42"/>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row>
    <row r="21" spans="1:67" x14ac:dyDescent="0.35">
      <c r="A21" s="16"/>
      <c r="B21" s="34" t="s">
        <v>427</v>
      </c>
      <c r="C21" s="58">
        <v>55</v>
      </c>
      <c r="D21" s="42">
        <v>12.850467289719624</v>
      </c>
      <c r="E21" s="58">
        <v>66</v>
      </c>
      <c r="F21" s="42">
        <v>14.37908496732026</v>
      </c>
      <c r="G21" s="58">
        <v>50</v>
      </c>
      <c r="H21" s="42">
        <v>11.82033096926714</v>
      </c>
      <c r="I21" s="58">
        <v>73</v>
      </c>
      <c r="J21" s="42">
        <v>16.62870159453303</v>
      </c>
      <c r="K21" s="58">
        <v>115</v>
      </c>
      <c r="L21" s="42">
        <v>19.658119658119659</v>
      </c>
      <c r="M21" s="58">
        <v>148</v>
      </c>
      <c r="N21" s="42">
        <v>22.255639097744361</v>
      </c>
      <c r="O21" s="58">
        <v>211</v>
      </c>
      <c r="P21" s="42">
        <v>27.120822622107969</v>
      </c>
      <c r="Q21" s="58">
        <v>176</v>
      </c>
      <c r="R21" s="42">
        <v>28.571428571428569</v>
      </c>
      <c r="S21" s="58">
        <v>113</v>
      </c>
      <c r="T21" s="42">
        <v>26.777251184834121</v>
      </c>
      <c r="U21" s="58">
        <v>88</v>
      </c>
      <c r="V21" s="42">
        <v>26.190476190476193</v>
      </c>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row>
    <row r="22" spans="1:67" x14ac:dyDescent="0.35">
      <c r="A22" s="16"/>
      <c r="B22" s="34" t="s">
        <v>428</v>
      </c>
      <c r="C22" s="58">
        <v>56</v>
      </c>
      <c r="D22" s="42">
        <v>13.084112149532709</v>
      </c>
      <c r="E22" s="58">
        <v>62</v>
      </c>
      <c r="F22" s="42">
        <v>13.507625272331156</v>
      </c>
      <c r="G22" s="58">
        <v>72</v>
      </c>
      <c r="H22" s="42">
        <v>17.021276595744681</v>
      </c>
      <c r="I22" s="58">
        <v>84</v>
      </c>
      <c r="J22" s="42">
        <v>19.134396355353076</v>
      </c>
      <c r="K22" s="58">
        <v>105</v>
      </c>
      <c r="L22" s="42">
        <v>17.948717948717949</v>
      </c>
      <c r="M22" s="58">
        <v>126</v>
      </c>
      <c r="N22" s="42">
        <v>18.947368421052634</v>
      </c>
      <c r="O22" s="58">
        <v>163</v>
      </c>
      <c r="P22" s="42">
        <v>20.951156812339331</v>
      </c>
      <c r="Q22" s="58">
        <v>126</v>
      </c>
      <c r="R22" s="42">
        <v>20.454545454545457</v>
      </c>
      <c r="S22" s="58">
        <v>66</v>
      </c>
      <c r="T22" s="42">
        <v>15.639810426540285</v>
      </c>
      <c r="U22" s="58">
        <v>57</v>
      </c>
      <c r="V22" s="42">
        <v>16.964285714285715</v>
      </c>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row>
    <row r="23" spans="1:67" x14ac:dyDescent="0.35">
      <c r="A23" s="16"/>
      <c r="B23" s="34" t="s">
        <v>429</v>
      </c>
      <c r="C23" s="58">
        <v>112</v>
      </c>
      <c r="D23" s="42">
        <v>26.168224299065418</v>
      </c>
      <c r="E23" s="58">
        <v>105</v>
      </c>
      <c r="F23" s="42">
        <v>22.875816993464053</v>
      </c>
      <c r="G23" s="58">
        <v>121</v>
      </c>
      <c r="H23" s="42">
        <v>28.605200945626478</v>
      </c>
      <c r="I23" s="58">
        <v>104</v>
      </c>
      <c r="J23" s="42">
        <v>23.690205011389523</v>
      </c>
      <c r="K23" s="58">
        <v>138</v>
      </c>
      <c r="L23" s="42">
        <v>23.589743589743588</v>
      </c>
      <c r="M23" s="58">
        <v>171</v>
      </c>
      <c r="N23" s="42">
        <v>25.714285714285712</v>
      </c>
      <c r="O23" s="58">
        <v>176</v>
      </c>
      <c r="P23" s="42">
        <v>22.622107969151671</v>
      </c>
      <c r="Q23" s="58">
        <v>132</v>
      </c>
      <c r="R23" s="42">
        <v>21.428571428571427</v>
      </c>
      <c r="S23" s="58">
        <v>100</v>
      </c>
      <c r="T23" s="42">
        <v>23.696682464454977</v>
      </c>
      <c r="U23" s="58">
        <v>80</v>
      </c>
      <c r="V23" s="42">
        <v>23.809523809523807</v>
      </c>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row>
    <row r="24" spans="1:67" x14ac:dyDescent="0.35">
      <c r="A24" s="16"/>
      <c r="B24" s="34" t="s">
        <v>430</v>
      </c>
      <c r="C24" s="58">
        <v>119</v>
      </c>
      <c r="D24" s="42">
        <v>27.803738317757009</v>
      </c>
      <c r="E24" s="58">
        <v>129</v>
      </c>
      <c r="F24" s="42">
        <v>28.104575163398692</v>
      </c>
      <c r="G24" s="58">
        <v>110</v>
      </c>
      <c r="H24" s="42">
        <v>26.004728132387704</v>
      </c>
      <c r="I24" s="58">
        <v>99</v>
      </c>
      <c r="J24" s="42">
        <v>22.551252847380411</v>
      </c>
      <c r="K24" s="58">
        <v>134</v>
      </c>
      <c r="L24" s="42">
        <v>22.905982905982906</v>
      </c>
      <c r="M24" s="58">
        <v>151</v>
      </c>
      <c r="N24" s="42">
        <v>22.706766917293233</v>
      </c>
      <c r="O24" s="58">
        <v>140</v>
      </c>
      <c r="P24" s="42">
        <v>17.994858611825194</v>
      </c>
      <c r="Q24" s="58">
        <v>122</v>
      </c>
      <c r="R24" s="42">
        <v>19.805194805194805</v>
      </c>
      <c r="S24" s="58">
        <v>96</v>
      </c>
      <c r="T24" s="42">
        <v>22.748815165876778</v>
      </c>
      <c r="U24" s="58">
        <v>62</v>
      </c>
      <c r="V24" s="42">
        <v>18.452380952380953</v>
      </c>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row>
    <row r="25" spans="1:67" x14ac:dyDescent="0.35">
      <c r="A25" s="16"/>
      <c r="B25" s="34" t="s">
        <v>431</v>
      </c>
      <c r="C25" s="58">
        <v>51</v>
      </c>
      <c r="D25" s="42">
        <v>11.915887850467289</v>
      </c>
      <c r="E25" s="58">
        <v>60</v>
      </c>
      <c r="F25" s="42">
        <v>13.071895424836603</v>
      </c>
      <c r="G25" s="58">
        <v>42</v>
      </c>
      <c r="H25" s="42">
        <v>9.9290780141843982</v>
      </c>
      <c r="I25" s="58">
        <v>43</v>
      </c>
      <c r="J25" s="42">
        <v>9.7949886104783594</v>
      </c>
      <c r="K25" s="58">
        <v>57</v>
      </c>
      <c r="L25" s="42">
        <v>9.7435897435897445</v>
      </c>
      <c r="M25" s="58">
        <v>43</v>
      </c>
      <c r="N25" s="42">
        <v>6.4661654135338349</v>
      </c>
      <c r="O25" s="58">
        <v>53</v>
      </c>
      <c r="P25" s="42">
        <v>6.8123393316195369</v>
      </c>
      <c r="Q25" s="58">
        <v>40</v>
      </c>
      <c r="R25" s="42">
        <v>6.4935064935064926</v>
      </c>
      <c r="S25" s="58">
        <v>28</v>
      </c>
      <c r="T25" s="42">
        <v>6.6350710900473935</v>
      </c>
      <c r="U25" s="58">
        <v>30</v>
      </c>
      <c r="V25" s="42">
        <v>8.9285714285714288</v>
      </c>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row>
    <row r="26" spans="1:67" x14ac:dyDescent="0.35">
      <c r="A26" s="16"/>
      <c r="B26" s="34" t="s">
        <v>432</v>
      </c>
      <c r="C26" s="58">
        <v>24</v>
      </c>
      <c r="D26" s="42">
        <v>5.6074766355140184</v>
      </c>
      <c r="E26" s="58">
        <v>28</v>
      </c>
      <c r="F26" s="42">
        <v>6.1002178649237475</v>
      </c>
      <c r="G26" s="58">
        <v>20</v>
      </c>
      <c r="H26" s="42">
        <v>4.7281323877068555</v>
      </c>
      <c r="I26" s="58">
        <v>28</v>
      </c>
      <c r="J26" s="42">
        <v>6.3781321184510258</v>
      </c>
      <c r="K26" s="58">
        <v>27</v>
      </c>
      <c r="L26" s="42">
        <v>4.6153846153846159</v>
      </c>
      <c r="M26" s="58">
        <v>18</v>
      </c>
      <c r="N26" s="42">
        <v>2.7067669172932329</v>
      </c>
      <c r="O26" s="58">
        <v>20</v>
      </c>
      <c r="P26" s="42">
        <v>2.5706940874035991</v>
      </c>
      <c r="Q26" s="58">
        <v>11</v>
      </c>
      <c r="R26" s="42">
        <v>1.7857142857142856</v>
      </c>
      <c r="S26" s="58">
        <v>12</v>
      </c>
      <c r="T26" s="42">
        <v>2.8436018957345972</v>
      </c>
      <c r="U26" s="58">
        <v>14</v>
      </c>
      <c r="V26" s="42">
        <v>4.1666666666666661</v>
      </c>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row>
    <row r="27" spans="1:67" x14ac:dyDescent="0.35">
      <c r="A27" s="16"/>
      <c r="B27" s="37" t="s">
        <v>433</v>
      </c>
      <c r="C27" s="58">
        <v>9</v>
      </c>
      <c r="D27" s="42">
        <v>2.1028037383177569</v>
      </c>
      <c r="E27" s="58">
        <v>8</v>
      </c>
      <c r="F27" s="42">
        <v>1.7429193899782136</v>
      </c>
      <c r="G27" s="58">
        <v>6</v>
      </c>
      <c r="H27" s="42">
        <v>1.4184397163120568</v>
      </c>
      <c r="I27" s="58">
        <v>6</v>
      </c>
      <c r="J27" s="42">
        <v>1.3667425968109339</v>
      </c>
      <c r="K27" s="58">
        <v>6</v>
      </c>
      <c r="L27" s="42">
        <v>1.0256410256410255</v>
      </c>
      <c r="M27" s="58">
        <v>5</v>
      </c>
      <c r="N27" s="42">
        <v>0.75187969924812026</v>
      </c>
      <c r="O27" s="58">
        <v>10</v>
      </c>
      <c r="P27" s="42">
        <v>1.2853470437017995</v>
      </c>
      <c r="Q27" s="58">
        <v>7</v>
      </c>
      <c r="R27" s="42">
        <v>1.1363636363636365</v>
      </c>
      <c r="S27" s="58">
        <v>5</v>
      </c>
      <c r="T27" s="42">
        <v>1.1848341232227488</v>
      </c>
      <c r="U27" s="58" t="s">
        <v>272</v>
      </c>
      <c r="V27" s="42" t="s">
        <v>231</v>
      </c>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row>
    <row r="28" spans="1:67" x14ac:dyDescent="0.35">
      <c r="A28" s="16"/>
      <c r="B28" s="34" t="s">
        <v>434</v>
      </c>
      <c r="C28" s="58" t="s">
        <v>272</v>
      </c>
      <c r="D28" s="42" t="s">
        <v>231</v>
      </c>
      <c r="E28" s="58" t="s">
        <v>272</v>
      </c>
      <c r="F28" s="42" t="s">
        <v>231</v>
      </c>
      <c r="G28" s="58" t="s">
        <v>272</v>
      </c>
      <c r="H28" s="42" t="s">
        <v>231</v>
      </c>
      <c r="I28" s="58" t="s">
        <v>272</v>
      </c>
      <c r="J28" s="42" t="s">
        <v>231</v>
      </c>
      <c r="K28" s="58" t="s">
        <v>272</v>
      </c>
      <c r="L28" s="42" t="s">
        <v>231</v>
      </c>
      <c r="M28" s="58" t="s">
        <v>272</v>
      </c>
      <c r="N28" s="42" t="s">
        <v>231</v>
      </c>
      <c r="O28" s="58">
        <v>5</v>
      </c>
      <c r="P28" s="42">
        <v>0.64267352185089976</v>
      </c>
      <c r="Q28" s="58" t="s">
        <v>272</v>
      </c>
      <c r="R28" s="42" t="s">
        <v>231</v>
      </c>
      <c r="S28" s="58" t="s">
        <v>272</v>
      </c>
      <c r="T28" s="42" t="s">
        <v>231</v>
      </c>
      <c r="U28" s="58" t="s">
        <v>272</v>
      </c>
      <c r="V28" s="42" t="s">
        <v>231</v>
      </c>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row>
    <row r="29" spans="1:67" x14ac:dyDescent="0.35">
      <c r="A29" s="16"/>
      <c r="B29" s="37" t="s">
        <v>435</v>
      </c>
      <c r="C29" s="58"/>
      <c r="D29" s="42"/>
      <c r="E29" s="58"/>
      <c r="F29" s="42"/>
      <c r="G29" s="58"/>
      <c r="H29" s="42"/>
      <c r="I29" s="58"/>
      <c r="J29" s="42"/>
      <c r="K29" s="58"/>
      <c r="L29" s="42"/>
      <c r="M29" s="58"/>
      <c r="N29" s="42"/>
      <c r="O29" s="58"/>
      <c r="P29" s="42"/>
      <c r="Q29" s="58"/>
      <c r="R29" s="42"/>
      <c r="S29" s="58"/>
      <c r="T29" s="42"/>
      <c r="U29" s="58"/>
      <c r="V29" s="42"/>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row>
    <row r="30" spans="1:67" x14ac:dyDescent="0.35">
      <c r="A30" s="16"/>
      <c r="B30" s="34" t="s">
        <v>438</v>
      </c>
      <c r="C30" s="58">
        <v>0</v>
      </c>
      <c r="D30" s="42">
        <v>0</v>
      </c>
      <c r="E30" s="58">
        <v>0</v>
      </c>
      <c r="F30" s="42">
        <v>0</v>
      </c>
      <c r="G30" s="58">
        <v>0</v>
      </c>
      <c r="H30" s="42">
        <v>0</v>
      </c>
      <c r="I30" s="58">
        <v>0</v>
      </c>
      <c r="J30" s="42">
        <v>0</v>
      </c>
      <c r="K30" s="58">
        <v>0</v>
      </c>
      <c r="L30" s="42">
        <v>0</v>
      </c>
      <c r="M30" s="58">
        <v>0</v>
      </c>
      <c r="N30" s="42">
        <v>0</v>
      </c>
      <c r="O30" s="58">
        <v>0</v>
      </c>
      <c r="P30" s="42">
        <v>0</v>
      </c>
      <c r="Q30" s="58">
        <v>0</v>
      </c>
      <c r="R30" s="42">
        <v>0</v>
      </c>
      <c r="S30" s="58" t="s">
        <v>231</v>
      </c>
      <c r="T30" s="42"/>
      <c r="U30" s="58" t="s">
        <v>231</v>
      </c>
      <c r="V30" s="58" t="s">
        <v>231</v>
      </c>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row>
    <row r="31" spans="1:67" x14ac:dyDescent="0.35">
      <c r="A31" s="16"/>
      <c r="B31" s="34" t="s">
        <v>439</v>
      </c>
      <c r="C31" s="58">
        <v>0</v>
      </c>
      <c r="D31" s="42">
        <v>0</v>
      </c>
      <c r="E31" s="58">
        <v>0</v>
      </c>
      <c r="F31" s="42">
        <v>0</v>
      </c>
      <c r="G31" s="58">
        <v>0</v>
      </c>
      <c r="H31" s="42">
        <v>0</v>
      </c>
      <c r="I31" s="58">
        <v>0</v>
      </c>
      <c r="J31" s="42">
        <v>0</v>
      </c>
      <c r="K31" s="58">
        <v>0</v>
      </c>
      <c r="L31" s="42">
        <v>0</v>
      </c>
      <c r="M31" s="58">
        <v>0</v>
      </c>
      <c r="N31" s="42">
        <v>0</v>
      </c>
      <c r="O31" s="58">
        <v>0</v>
      </c>
      <c r="P31" s="42">
        <v>0</v>
      </c>
      <c r="Q31" s="58">
        <v>0</v>
      </c>
      <c r="R31" s="42">
        <v>0</v>
      </c>
      <c r="S31" s="58" t="s">
        <v>231</v>
      </c>
      <c r="T31" s="42"/>
      <c r="U31" s="58" t="s">
        <v>231</v>
      </c>
      <c r="V31" s="58" t="s">
        <v>231</v>
      </c>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row>
    <row r="32" spans="1:67" x14ac:dyDescent="0.35">
      <c r="A32" s="16"/>
      <c r="B32" s="36" t="s">
        <v>269</v>
      </c>
      <c r="C32" s="88">
        <v>428</v>
      </c>
      <c r="D32" s="89">
        <v>100</v>
      </c>
      <c r="E32" s="88">
        <v>459</v>
      </c>
      <c r="F32" s="89">
        <v>100</v>
      </c>
      <c r="G32" s="88">
        <v>423</v>
      </c>
      <c r="H32" s="89">
        <v>100</v>
      </c>
      <c r="I32" s="88">
        <v>439</v>
      </c>
      <c r="J32" s="89">
        <v>100</v>
      </c>
      <c r="K32" s="88">
        <v>585</v>
      </c>
      <c r="L32" s="89">
        <v>100</v>
      </c>
      <c r="M32" s="88">
        <v>665</v>
      </c>
      <c r="N32" s="89">
        <v>100</v>
      </c>
      <c r="O32" s="88">
        <v>778</v>
      </c>
      <c r="P32" s="89">
        <v>100</v>
      </c>
      <c r="Q32" s="88">
        <v>616</v>
      </c>
      <c r="R32" s="89">
        <v>100</v>
      </c>
      <c r="S32" s="88">
        <v>422</v>
      </c>
      <c r="T32" s="89">
        <v>100</v>
      </c>
      <c r="U32" s="88">
        <v>336</v>
      </c>
      <c r="V32" s="89">
        <v>100</v>
      </c>
    </row>
    <row r="33" spans="1:67" ht="13.15" x14ac:dyDescent="0.4">
      <c r="A33" s="16"/>
      <c r="B33" s="37"/>
      <c r="C33" s="45"/>
      <c r="D33" s="42"/>
      <c r="E33" s="45"/>
      <c r="F33" s="42"/>
      <c r="G33" s="45"/>
      <c r="H33" s="42"/>
      <c r="I33" s="45"/>
      <c r="J33" s="42"/>
      <c r="K33" s="45"/>
      <c r="L33" s="42"/>
      <c r="M33" s="45"/>
      <c r="N33" s="42"/>
      <c r="O33" s="45"/>
      <c r="P33" s="42"/>
      <c r="Q33" s="45"/>
      <c r="R33" s="42"/>
      <c r="S33" s="45"/>
      <c r="T33" s="42"/>
      <c r="U33" s="45"/>
      <c r="V33" s="42"/>
      <c r="W33" s="91"/>
      <c r="X33" s="91"/>
      <c r="Y33" s="91"/>
      <c r="Z33" s="91"/>
      <c r="AA33" s="91"/>
      <c r="AB33" s="91"/>
      <c r="AC33" s="91"/>
      <c r="AD33" s="91"/>
      <c r="AE33" s="91"/>
      <c r="AF33" s="91"/>
      <c r="AG33" s="91"/>
      <c r="AH33" s="91"/>
      <c r="AI33" s="91"/>
      <c r="AJ33" s="91"/>
      <c r="AK33" s="91"/>
      <c r="AL33" s="91"/>
      <c r="AM33" s="91"/>
      <c r="AN33" s="91"/>
      <c r="AO33" s="91"/>
      <c r="AP33" s="91"/>
      <c r="AQ33" s="91"/>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row>
    <row r="34" spans="1:67" x14ac:dyDescent="0.35">
      <c r="A34" s="16"/>
      <c r="B34" s="34"/>
      <c r="C34" s="58"/>
      <c r="D34" s="55"/>
      <c r="E34" s="58"/>
      <c r="F34" s="55"/>
      <c r="G34" s="58"/>
      <c r="H34" s="55"/>
      <c r="I34" s="58"/>
      <c r="J34" s="55"/>
      <c r="K34" s="58"/>
      <c r="L34" s="55"/>
      <c r="M34" s="58"/>
      <c r="N34" s="55"/>
      <c r="O34" s="58"/>
      <c r="P34" s="55"/>
      <c r="Q34" s="58"/>
      <c r="R34" s="55"/>
      <c r="S34" s="58"/>
      <c r="T34" s="55"/>
      <c r="U34" s="58"/>
      <c r="V34" s="55"/>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row>
    <row r="35" spans="1:67" x14ac:dyDescent="0.35">
      <c r="A35" s="16"/>
      <c r="B35" s="33" t="s">
        <v>269</v>
      </c>
      <c r="C35" s="45"/>
      <c r="D35" s="55"/>
      <c r="E35" s="45"/>
      <c r="F35" s="55"/>
      <c r="G35" s="45"/>
      <c r="H35" s="55"/>
      <c r="I35" s="45"/>
      <c r="J35" s="55"/>
      <c r="K35" s="45"/>
      <c r="L35" s="55"/>
      <c r="M35" s="45"/>
      <c r="N35" s="55"/>
      <c r="O35" s="45"/>
      <c r="P35" s="55"/>
      <c r="Q35" s="45"/>
      <c r="R35" s="55"/>
      <c r="S35" s="45"/>
      <c r="T35" s="55"/>
      <c r="U35" s="45"/>
      <c r="V35" s="55"/>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row>
    <row r="36" spans="1:67" x14ac:dyDescent="0.35">
      <c r="A36" s="16"/>
      <c r="B36" s="34" t="s">
        <v>427</v>
      </c>
      <c r="C36" s="58">
        <v>444</v>
      </c>
      <c r="D36" s="42">
        <v>8.9733225545675026</v>
      </c>
      <c r="E36" s="58">
        <v>420</v>
      </c>
      <c r="F36" s="42">
        <v>8.2288401253918497</v>
      </c>
      <c r="G36" s="58">
        <v>562</v>
      </c>
      <c r="H36" s="42">
        <v>10.813931114104292</v>
      </c>
      <c r="I36" s="58">
        <v>544</v>
      </c>
      <c r="J36" s="42">
        <v>10.04802364240857</v>
      </c>
      <c r="K36" s="58">
        <v>665</v>
      </c>
      <c r="L36" s="42">
        <v>10.689599742806623</v>
      </c>
      <c r="M36" s="58">
        <v>941</v>
      </c>
      <c r="N36" s="42">
        <v>14.510408635312258</v>
      </c>
      <c r="O36" s="58">
        <v>1263</v>
      </c>
      <c r="P36" s="42">
        <v>16.48394675019577</v>
      </c>
      <c r="Q36" s="58">
        <v>1282</v>
      </c>
      <c r="R36" s="42">
        <v>18.150927367973949</v>
      </c>
      <c r="S36" s="58">
        <v>924</v>
      </c>
      <c r="T36" s="42">
        <v>16.899999999999999</v>
      </c>
      <c r="U36" s="58">
        <v>797</v>
      </c>
      <c r="V36" s="42">
        <v>15.633581796783053</v>
      </c>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row>
    <row r="37" spans="1:67" x14ac:dyDescent="0.35">
      <c r="A37" s="16"/>
      <c r="B37" s="34" t="s">
        <v>428</v>
      </c>
      <c r="C37" s="58">
        <v>498</v>
      </c>
      <c r="D37" s="42">
        <v>10.064672594987874</v>
      </c>
      <c r="E37" s="58">
        <v>569</v>
      </c>
      <c r="F37" s="42">
        <v>11.148119122257054</v>
      </c>
      <c r="G37" s="58">
        <v>656</v>
      </c>
      <c r="H37" s="42">
        <v>12.622666923224937</v>
      </c>
      <c r="I37" s="58">
        <v>745</v>
      </c>
      <c r="J37" s="42">
        <v>13.760620613224972</v>
      </c>
      <c r="K37" s="58">
        <v>931</v>
      </c>
      <c r="L37" s="42">
        <v>14.96543963992927</v>
      </c>
      <c r="M37" s="58">
        <v>996</v>
      </c>
      <c r="N37" s="42">
        <v>15.35851966075559</v>
      </c>
      <c r="O37" s="58">
        <v>1400</v>
      </c>
      <c r="P37" s="42">
        <v>18.271991647089532</v>
      </c>
      <c r="Q37" s="58">
        <v>1178</v>
      </c>
      <c r="R37" s="42">
        <v>16.678465241398836</v>
      </c>
      <c r="S37" s="58">
        <v>808</v>
      </c>
      <c r="T37" s="42">
        <v>14.760686883449031</v>
      </c>
      <c r="U37" s="58">
        <v>619</v>
      </c>
      <c r="V37" s="42">
        <v>12.142016477049824</v>
      </c>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row>
    <row r="38" spans="1:67" x14ac:dyDescent="0.35">
      <c r="A38" s="16"/>
      <c r="B38" s="34" t="s">
        <v>429</v>
      </c>
      <c r="C38" s="58">
        <v>1196</v>
      </c>
      <c r="D38" s="42">
        <v>24.171382376717865</v>
      </c>
      <c r="E38" s="58">
        <v>1302</v>
      </c>
      <c r="F38" s="42">
        <v>25.509404388714735</v>
      </c>
      <c r="G38" s="58">
        <v>1375</v>
      </c>
      <c r="H38" s="42">
        <v>26.457571675966907</v>
      </c>
      <c r="I38" s="58">
        <v>1427</v>
      </c>
      <c r="J38" s="42">
        <v>26.357591429626893</v>
      </c>
      <c r="K38" s="58">
        <v>1582</v>
      </c>
      <c r="L38" s="42">
        <v>25.429995177624175</v>
      </c>
      <c r="M38" s="58">
        <v>1584</v>
      </c>
      <c r="N38" s="42">
        <v>24.425597532767927</v>
      </c>
      <c r="O38" s="58">
        <v>1815</v>
      </c>
      <c r="P38" s="42">
        <v>23.688332028191073</v>
      </c>
      <c r="Q38" s="58">
        <v>1692</v>
      </c>
      <c r="R38" s="42">
        <v>23.955826136202745</v>
      </c>
      <c r="S38" s="58">
        <v>1387</v>
      </c>
      <c r="T38" s="42">
        <v>25.337961271465108</v>
      </c>
      <c r="U38" s="58">
        <v>1263</v>
      </c>
      <c r="V38" s="42">
        <v>24.774421341702631</v>
      </c>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row>
    <row r="39" spans="1:67" x14ac:dyDescent="0.35">
      <c r="A39" s="16"/>
      <c r="B39" s="34" t="s">
        <v>430</v>
      </c>
      <c r="C39" s="58">
        <v>1531</v>
      </c>
      <c r="D39" s="42">
        <v>30.941794664510912</v>
      </c>
      <c r="E39" s="58">
        <v>1550</v>
      </c>
      <c r="F39" s="42">
        <v>30.368338557993731</v>
      </c>
      <c r="G39" s="58">
        <v>1503</v>
      </c>
      <c r="H39" s="42">
        <v>28.920531075620548</v>
      </c>
      <c r="I39" s="58">
        <v>1538</v>
      </c>
      <c r="J39" s="42">
        <v>28.407831547838935</v>
      </c>
      <c r="K39" s="58">
        <v>1758</v>
      </c>
      <c r="L39" s="42">
        <v>28.259122327600068</v>
      </c>
      <c r="M39" s="58">
        <v>1760</v>
      </c>
      <c r="N39" s="42">
        <v>27.139552814186587</v>
      </c>
      <c r="O39" s="58">
        <v>1904</v>
      </c>
      <c r="P39" s="42">
        <v>24.849908640041765</v>
      </c>
      <c r="Q39" s="58">
        <v>1753</v>
      </c>
      <c r="R39" s="42">
        <v>24.819481806597761</v>
      </c>
      <c r="S39" s="58">
        <v>1419</v>
      </c>
      <c r="T39" s="42">
        <v>25.904274753379614</v>
      </c>
      <c r="U39" s="58">
        <v>1427</v>
      </c>
      <c r="V39" s="42">
        <v>27.991369164378188</v>
      </c>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row>
    <row r="40" spans="1:67" x14ac:dyDescent="0.35">
      <c r="A40" s="16"/>
      <c r="B40" s="34" t="s">
        <v>431</v>
      </c>
      <c r="C40" s="58">
        <v>751</v>
      </c>
      <c r="D40" s="42">
        <v>15.177849636216653</v>
      </c>
      <c r="E40" s="58">
        <v>750</v>
      </c>
      <c r="F40" s="42">
        <v>14.694357366771161</v>
      </c>
      <c r="G40" s="58">
        <v>651</v>
      </c>
      <c r="H40" s="42">
        <v>12.526457571675968</v>
      </c>
      <c r="I40" s="58">
        <v>701</v>
      </c>
      <c r="J40" s="42">
        <v>12.947912818618395</v>
      </c>
      <c r="K40" s="58">
        <v>782</v>
      </c>
      <c r="L40" s="42">
        <v>12.570326314097413</v>
      </c>
      <c r="M40" s="58">
        <v>679</v>
      </c>
      <c r="N40" s="42">
        <v>10.470316114109483</v>
      </c>
      <c r="O40" s="58">
        <v>705</v>
      </c>
      <c r="P40" s="42">
        <v>9.2012529365700875</v>
      </c>
      <c r="Q40" s="58">
        <v>653</v>
      </c>
      <c r="R40" s="42">
        <v>9.2453631601302551</v>
      </c>
      <c r="S40" s="58">
        <v>530</v>
      </c>
      <c r="T40" s="42">
        <v>9.6999999999999993</v>
      </c>
      <c r="U40" s="58">
        <v>552</v>
      </c>
      <c r="V40" s="42">
        <v>10.827775598273833</v>
      </c>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row>
    <row r="41" spans="1:67" x14ac:dyDescent="0.35">
      <c r="A41" s="16"/>
      <c r="B41" s="34" t="s">
        <v>432</v>
      </c>
      <c r="C41" s="58">
        <v>373</v>
      </c>
      <c r="D41" s="42">
        <v>7.5383993532740501</v>
      </c>
      <c r="E41" s="58">
        <v>363</v>
      </c>
      <c r="F41" s="42">
        <v>7.112068965517242</v>
      </c>
      <c r="G41" s="58">
        <v>317</v>
      </c>
      <c r="H41" s="42">
        <v>6.0996728882047337</v>
      </c>
      <c r="I41" s="58">
        <v>326</v>
      </c>
      <c r="J41" s="42">
        <v>6.0214259327669009</v>
      </c>
      <c r="K41" s="58">
        <v>347</v>
      </c>
      <c r="L41" s="42">
        <v>5.577881369554734</v>
      </c>
      <c r="M41" s="58">
        <v>353</v>
      </c>
      <c r="N41" s="42">
        <v>5.4433307632999233</v>
      </c>
      <c r="O41" s="58">
        <v>383</v>
      </c>
      <c r="P41" s="42">
        <v>4.9986948577394932</v>
      </c>
      <c r="Q41" s="58">
        <v>326</v>
      </c>
      <c r="R41" s="42">
        <v>4.6156024352258251</v>
      </c>
      <c r="S41" s="58">
        <v>290</v>
      </c>
      <c r="T41" s="42">
        <v>5.2795031055900621</v>
      </c>
      <c r="U41" s="58">
        <v>292</v>
      </c>
      <c r="V41" s="42">
        <v>5.7277363672028248</v>
      </c>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row>
    <row r="42" spans="1:67" x14ac:dyDescent="0.35">
      <c r="A42" s="16"/>
      <c r="B42" s="37" t="s">
        <v>433</v>
      </c>
      <c r="C42" s="58">
        <v>119</v>
      </c>
      <c r="D42" s="42">
        <v>2.40501212611156</v>
      </c>
      <c r="E42" s="58">
        <v>122</v>
      </c>
      <c r="F42" s="42">
        <v>2.3902821316614418</v>
      </c>
      <c r="G42" s="58">
        <v>107</v>
      </c>
      <c r="H42" s="42">
        <v>2.0588801231479699</v>
      </c>
      <c r="I42" s="58">
        <v>95</v>
      </c>
      <c r="J42" s="42">
        <v>1.754710011082379</v>
      </c>
      <c r="K42" s="58">
        <v>115</v>
      </c>
      <c r="L42" s="42">
        <v>1.8485773991319725</v>
      </c>
      <c r="M42" s="58">
        <v>134</v>
      </c>
      <c r="N42" s="42">
        <v>2.0663068619892058</v>
      </c>
      <c r="O42" s="58">
        <v>145</v>
      </c>
      <c r="P42" s="42">
        <v>1.8924562777342731</v>
      </c>
      <c r="Q42" s="58">
        <v>123</v>
      </c>
      <c r="R42" s="42">
        <v>1.7414696304686395</v>
      </c>
      <c r="S42" s="58">
        <v>92</v>
      </c>
      <c r="T42" s="42">
        <v>1.680672268907563</v>
      </c>
      <c r="U42" s="58">
        <v>124</v>
      </c>
      <c r="V42" s="42">
        <v>2.4323264025107885</v>
      </c>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row>
    <row r="43" spans="1:67" x14ac:dyDescent="0.35">
      <c r="A43" s="16"/>
      <c r="B43" s="34" t="s">
        <v>434</v>
      </c>
      <c r="C43" s="58">
        <v>34</v>
      </c>
      <c r="D43" s="42">
        <v>0.68714632174616008</v>
      </c>
      <c r="E43" s="58">
        <v>26</v>
      </c>
      <c r="F43" s="42">
        <v>0.50940438871473348</v>
      </c>
      <c r="G43" s="58">
        <v>25</v>
      </c>
      <c r="H43" s="42">
        <v>0.48104675774485278</v>
      </c>
      <c r="I43" s="58">
        <v>37</v>
      </c>
      <c r="J43" s="42">
        <v>0.6834133727373477</v>
      </c>
      <c r="K43" s="58">
        <v>40</v>
      </c>
      <c r="L43" s="42">
        <v>0.64298344317633815</v>
      </c>
      <c r="M43" s="58">
        <v>38</v>
      </c>
      <c r="N43" s="42">
        <v>0.58596761757902849</v>
      </c>
      <c r="O43" s="58">
        <v>44</v>
      </c>
      <c r="P43" s="42">
        <v>0.57426259462281393</v>
      </c>
      <c r="Q43" s="58">
        <v>53</v>
      </c>
      <c r="R43" s="42">
        <v>0.75038935296616172</v>
      </c>
      <c r="S43" s="58">
        <v>23</v>
      </c>
      <c r="T43" s="42">
        <v>0.40189989039093904</v>
      </c>
      <c r="U43" s="58">
        <v>23</v>
      </c>
      <c r="V43" s="42">
        <v>0.45115731659474306</v>
      </c>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row>
    <row r="44" spans="1:67" x14ac:dyDescent="0.35">
      <c r="A44" s="16"/>
      <c r="B44" s="37" t="s">
        <v>435</v>
      </c>
      <c r="C44" s="58"/>
      <c r="D44" s="42"/>
      <c r="E44" s="58"/>
      <c r="F44" s="42"/>
      <c r="G44" s="58"/>
      <c r="H44" s="42"/>
      <c r="I44" s="58"/>
      <c r="J44" s="42"/>
      <c r="K44" s="58"/>
      <c r="L44" s="42"/>
      <c r="M44" s="58"/>
      <c r="N44" s="42"/>
      <c r="O44" s="58"/>
      <c r="P44" s="42"/>
      <c r="Q44" s="58"/>
      <c r="R44" s="42"/>
      <c r="S44" s="58"/>
      <c r="T44" s="42"/>
      <c r="U44" s="58"/>
      <c r="V44" s="42"/>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row>
    <row r="45" spans="1:67" x14ac:dyDescent="0.35">
      <c r="A45" s="16"/>
      <c r="B45" s="34" t="s">
        <v>438</v>
      </c>
      <c r="C45" s="58" t="s">
        <v>272</v>
      </c>
      <c r="D45" s="42" t="s">
        <v>231</v>
      </c>
      <c r="E45" s="58" t="s">
        <v>272</v>
      </c>
      <c r="F45" s="42" t="s">
        <v>231</v>
      </c>
      <c r="G45" s="58" t="s">
        <v>272</v>
      </c>
      <c r="H45" s="42" t="s">
        <v>231</v>
      </c>
      <c r="I45" s="58" t="s">
        <v>272</v>
      </c>
      <c r="J45" s="42" t="s">
        <v>231</v>
      </c>
      <c r="K45" s="58">
        <v>0</v>
      </c>
      <c r="L45" s="42">
        <v>0</v>
      </c>
      <c r="M45" s="58">
        <v>0</v>
      </c>
      <c r="N45" s="42">
        <v>0</v>
      </c>
      <c r="O45" s="58" t="s">
        <v>272</v>
      </c>
      <c r="P45" s="42" t="s">
        <v>231</v>
      </c>
      <c r="Q45" s="58" t="s">
        <v>272</v>
      </c>
      <c r="R45" s="42" t="s">
        <v>231</v>
      </c>
      <c r="S45" s="58" t="s">
        <v>272</v>
      </c>
      <c r="T45" s="42" t="s">
        <v>231</v>
      </c>
      <c r="U45" s="58" t="s">
        <v>272</v>
      </c>
      <c r="V45" s="42" t="s">
        <v>231</v>
      </c>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row>
    <row r="46" spans="1:67" x14ac:dyDescent="0.35">
      <c r="A46" s="16"/>
      <c r="B46" s="34" t="s">
        <v>439</v>
      </c>
      <c r="C46" s="58">
        <v>0</v>
      </c>
      <c r="D46" s="42">
        <v>0</v>
      </c>
      <c r="E46" s="58">
        <v>0</v>
      </c>
      <c r="F46" s="42">
        <v>0</v>
      </c>
      <c r="G46" s="58">
        <v>0</v>
      </c>
      <c r="H46" s="42">
        <v>0</v>
      </c>
      <c r="I46" s="58">
        <v>0</v>
      </c>
      <c r="J46" s="42">
        <v>0</v>
      </c>
      <c r="K46" s="58">
        <v>0</v>
      </c>
      <c r="L46" s="42">
        <v>0</v>
      </c>
      <c r="M46" s="58">
        <v>0</v>
      </c>
      <c r="N46" s="42">
        <v>0</v>
      </c>
      <c r="O46" s="58" t="s">
        <v>272</v>
      </c>
      <c r="P46" s="42" t="s">
        <v>231</v>
      </c>
      <c r="Q46" s="58" t="s">
        <v>272</v>
      </c>
      <c r="R46" s="42" t="s">
        <v>231</v>
      </c>
      <c r="S46" s="58" t="s">
        <v>231</v>
      </c>
      <c r="T46" s="42" t="s">
        <v>231</v>
      </c>
      <c r="U46" s="42" t="s">
        <v>231</v>
      </c>
      <c r="V46" s="42" t="s">
        <v>231</v>
      </c>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row>
    <row r="47" spans="1:67" x14ac:dyDescent="0.35">
      <c r="A47" s="16"/>
      <c r="B47" s="36" t="s">
        <v>269</v>
      </c>
      <c r="C47" s="88">
        <v>4948</v>
      </c>
      <c r="D47" s="89">
        <v>100</v>
      </c>
      <c r="E47" s="88">
        <v>5104</v>
      </c>
      <c r="F47" s="89">
        <v>100</v>
      </c>
      <c r="G47" s="88">
        <v>5197</v>
      </c>
      <c r="H47" s="89">
        <v>100</v>
      </c>
      <c r="I47" s="88">
        <v>5414</v>
      </c>
      <c r="J47" s="89">
        <v>100</v>
      </c>
      <c r="K47" s="88">
        <v>6221</v>
      </c>
      <c r="L47" s="89">
        <v>100</v>
      </c>
      <c r="M47" s="88">
        <v>6485</v>
      </c>
      <c r="N47" s="89">
        <v>100</v>
      </c>
      <c r="O47" s="88">
        <v>7662</v>
      </c>
      <c r="P47" s="89">
        <v>100</v>
      </c>
      <c r="Q47" s="88">
        <v>7063</v>
      </c>
      <c r="R47" s="89">
        <v>100</v>
      </c>
      <c r="S47" s="88">
        <v>5474</v>
      </c>
      <c r="T47" s="89">
        <v>100</v>
      </c>
      <c r="U47" s="88">
        <v>5098</v>
      </c>
      <c r="V47" s="89">
        <v>100</v>
      </c>
    </row>
    <row r="48" spans="1:67" s="91" customFormat="1" ht="13.15" x14ac:dyDescent="0.4">
      <c r="A48" s="90"/>
      <c r="B48" s="34"/>
      <c r="C48" s="42"/>
      <c r="D48" s="42"/>
      <c r="E48" s="42"/>
      <c r="F48" s="42"/>
      <c r="G48" s="42"/>
      <c r="H48" s="42"/>
      <c r="I48" s="42"/>
      <c r="J48" s="42"/>
      <c r="K48" s="42"/>
      <c r="L48" s="42"/>
      <c r="M48" s="42"/>
      <c r="N48" s="42"/>
      <c r="O48" s="42"/>
      <c r="P48" s="42"/>
      <c r="Q48" s="42"/>
      <c r="R48" s="42"/>
      <c r="S48" s="58"/>
      <c r="T48" s="42"/>
      <c r="U48" s="42"/>
      <c r="V48" s="42"/>
      <c r="W48"/>
      <c r="X48"/>
      <c r="Y48"/>
      <c r="Z48"/>
      <c r="AA48"/>
      <c r="AB48"/>
      <c r="AC48"/>
      <c r="AD48"/>
      <c r="AE48"/>
      <c r="AF48"/>
      <c r="AG48"/>
      <c r="AH48"/>
      <c r="AI48"/>
      <c r="AJ48"/>
      <c r="AK48"/>
      <c r="AL48"/>
      <c r="AM48"/>
      <c r="AN48"/>
      <c r="AO48"/>
      <c r="AP48"/>
      <c r="AQ48"/>
      <c r="AR48"/>
    </row>
    <row r="49" spans="1:22" x14ac:dyDescent="0.35">
      <c r="A49" s="16"/>
      <c r="B49" s="34" t="s">
        <v>440</v>
      </c>
      <c r="C49" s="45"/>
      <c r="D49" s="42"/>
      <c r="E49" s="45"/>
      <c r="F49" s="42"/>
      <c r="G49" s="45"/>
      <c r="H49" s="42"/>
      <c r="I49" s="45"/>
      <c r="J49" s="42"/>
      <c r="K49" s="45"/>
      <c r="L49" s="42"/>
      <c r="M49" s="45"/>
      <c r="N49" s="42"/>
      <c r="O49" s="45"/>
      <c r="P49" s="42"/>
      <c r="Q49" s="45"/>
      <c r="R49" s="42"/>
      <c r="S49" s="45"/>
      <c r="T49" s="42"/>
      <c r="U49" s="42"/>
      <c r="V49" s="42"/>
    </row>
    <row r="50" spans="1:22" x14ac:dyDescent="0.35">
      <c r="A50" s="16"/>
      <c r="B50" s="34" t="s">
        <v>441</v>
      </c>
      <c r="C50" s="58"/>
      <c r="D50" s="55"/>
      <c r="E50" s="58"/>
      <c r="F50" s="55"/>
      <c r="G50" s="58"/>
      <c r="H50" s="55"/>
      <c r="I50" s="58"/>
      <c r="J50" s="55"/>
      <c r="K50" s="58"/>
      <c r="L50" s="55"/>
      <c r="M50" s="58"/>
      <c r="N50" s="55"/>
      <c r="O50" s="58"/>
      <c r="P50" s="55"/>
      <c r="Q50" s="58"/>
      <c r="R50" s="55"/>
      <c r="S50" s="58"/>
      <c r="T50" s="55"/>
      <c r="U50" s="55"/>
      <c r="V50" s="55"/>
    </row>
    <row r="51" spans="1:22" x14ac:dyDescent="0.35">
      <c r="A51" s="16"/>
      <c r="B51" s="37" t="s">
        <v>442</v>
      </c>
      <c r="C51" s="45"/>
      <c r="D51" s="42"/>
      <c r="E51" s="45"/>
      <c r="F51" s="42"/>
      <c r="G51" s="45"/>
      <c r="H51" s="42"/>
      <c r="I51" s="45"/>
      <c r="J51" s="42"/>
      <c r="K51" s="45"/>
      <c r="L51" s="42"/>
      <c r="M51" s="45"/>
      <c r="N51" s="42"/>
      <c r="O51" s="45"/>
      <c r="P51" s="42"/>
      <c r="Q51" s="45"/>
      <c r="R51" s="42"/>
      <c r="S51" s="45"/>
      <c r="T51" s="42"/>
      <c r="U51" s="42"/>
      <c r="V51" s="42"/>
    </row>
    <row r="52" spans="1:22" x14ac:dyDescent="0.35">
      <c r="A52" s="16"/>
      <c r="B52" s="34" t="s">
        <v>443</v>
      </c>
      <c r="C52" s="58"/>
      <c r="D52" s="58"/>
      <c r="E52" s="58"/>
      <c r="F52" s="58"/>
      <c r="G52" s="58"/>
      <c r="H52" s="58"/>
      <c r="I52" s="58"/>
      <c r="J52" s="58"/>
      <c r="K52" s="58"/>
      <c r="L52" s="58"/>
      <c r="M52" s="58"/>
      <c r="N52" s="58"/>
      <c r="O52" s="58"/>
      <c r="P52" s="58"/>
      <c r="Q52" s="58"/>
      <c r="R52" s="58"/>
      <c r="S52" s="58"/>
      <c r="T52" s="58"/>
      <c r="U52" s="58"/>
      <c r="V52" s="58"/>
    </row>
    <row r="53" spans="1:22" x14ac:dyDescent="0.35">
      <c r="A53" s="16"/>
      <c r="B53" s="34"/>
      <c r="C53" s="45"/>
      <c r="D53" s="42"/>
      <c r="E53" s="45"/>
      <c r="F53" s="42"/>
      <c r="G53" s="45"/>
      <c r="H53" s="42"/>
      <c r="I53" s="45"/>
      <c r="J53" s="42"/>
      <c r="K53" s="45"/>
      <c r="L53" s="42"/>
      <c r="M53" s="45"/>
      <c r="N53" s="42"/>
      <c r="O53" s="45"/>
      <c r="P53" s="42"/>
      <c r="Q53" s="45"/>
      <c r="R53" s="42"/>
      <c r="S53" s="45"/>
      <c r="T53" s="42"/>
      <c r="U53" s="42"/>
      <c r="V53" s="42"/>
    </row>
    <row r="54" spans="1:22" x14ac:dyDescent="0.35">
      <c r="A54" s="16"/>
      <c r="B54" s="34"/>
      <c r="C54" s="45"/>
      <c r="D54" s="42"/>
      <c r="E54" s="45"/>
      <c r="F54" s="42"/>
      <c r="G54" s="45"/>
      <c r="H54" s="42"/>
      <c r="I54" s="45"/>
      <c r="J54" s="42"/>
      <c r="K54" s="45"/>
      <c r="L54" s="42"/>
      <c r="M54" s="45"/>
      <c r="N54" s="42"/>
      <c r="O54" s="45"/>
      <c r="P54" s="42"/>
      <c r="Q54" s="45"/>
      <c r="R54" s="42"/>
      <c r="S54" s="45"/>
      <c r="T54" s="42"/>
      <c r="U54" s="42"/>
      <c r="V54" s="42"/>
    </row>
    <row r="55" spans="1:22" x14ac:dyDescent="0.35">
      <c r="A55" s="16"/>
      <c r="B55" s="16"/>
      <c r="C55" s="58"/>
      <c r="D55" s="55"/>
      <c r="E55" s="58"/>
      <c r="F55" s="55"/>
      <c r="G55" s="58"/>
      <c r="H55" s="55"/>
      <c r="I55" s="58"/>
      <c r="J55" s="55"/>
      <c r="K55" s="58"/>
      <c r="L55" s="55"/>
      <c r="M55" s="58"/>
      <c r="N55" s="55"/>
      <c r="O55" s="58"/>
      <c r="P55" s="55"/>
      <c r="Q55" s="58"/>
      <c r="R55" s="55"/>
      <c r="S55" s="58"/>
      <c r="T55" s="55"/>
      <c r="U55" s="55"/>
      <c r="V55" s="55"/>
    </row>
    <row r="56" spans="1:22" x14ac:dyDescent="0.35">
      <c r="A56" s="16"/>
      <c r="B56" s="16"/>
      <c r="C56" s="58"/>
      <c r="D56" s="55"/>
      <c r="E56" s="58"/>
      <c r="F56" s="55"/>
      <c r="G56" s="58"/>
      <c r="H56" s="55"/>
      <c r="I56" s="58"/>
      <c r="J56" s="55"/>
      <c r="K56" s="58"/>
      <c r="L56" s="55"/>
      <c r="M56" s="58"/>
      <c r="N56" s="55"/>
      <c r="O56" s="58"/>
      <c r="P56" s="55"/>
      <c r="Q56" s="55"/>
      <c r="R56" s="55"/>
      <c r="S56" s="55"/>
      <c r="T56" s="55"/>
      <c r="U56" s="55"/>
      <c r="V56" s="55"/>
    </row>
  </sheetData>
  <mergeCells count="10">
    <mergeCell ref="U3:V3"/>
    <mergeCell ref="S3:T3"/>
    <mergeCell ref="Q3:R3"/>
    <mergeCell ref="C3:D3"/>
    <mergeCell ref="O3:P3"/>
    <mergeCell ref="E3:F3"/>
    <mergeCell ref="G3:H3"/>
    <mergeCell ref="I3:J3"/>
    <mergeCell ref="K3:L3"/>
    <mergeCell ref="M3:N3"/>
  </mergeCells>
  <conditionalFormatting sqref="C6:C16">
    <cfRule type="cellIs" dxfId="581" priority="51" operator="between">
      <formula>1</formula>
      <formula>3</formula>
    </cfRule>
  </conditionalFormatting>
  <conditionalFormatting sqref="C21:C31">
    <cfRule type="cellIs" dxfId="580" priority="50" operator="between">
      <formula>1</formula>
      <formula>3</formula>
    </cfRule>
  </conditionalFormatting>
  <conditionalFormatting sqref="C36:C46">
    <cfRule type="cellIs" dxfId="579" priority="49" operator="between">
      <formula>1</formula>
      <formula>3</formula>
    </cfRule>
  </conditionalFormatting>
  <conditionalFormatting sqref="E6:E16">
    <cfRule type="cellIs" dxfId="578" priority="48" operator="between">
      <formula>1</formula>
      <formula>3</formula>
    </cfRule>
  </conditionalFormatting>
  <conditionalFormatting sqref="E21:E31">
    <cfRule type="cellIs" dxfId="577" priority="47" operator="between">
      <formula>1</formula>
      <formula>3</formula>
    </cfRule>
  </conditionalFormatting>
  <conditionalFormatting sqref="E36:E46">
    <cfRule type="cellIs" dxfId="576" priority="46" operator="between">
      <formula>1</formula>
      <formula>3</formula>
    </cfRule>
  </conditionalFormatting>
  <conditionalFormatting sqref="G6:G16">
    <cfRule type="cellIs" dxfId="575" priority="45" operator="between">
      <formula>1</formula>
      <formula>3</formula>
    </cfRule>
  </conditionalFormatting>
  <conditionalFormatting sqref="G21:G31">
    <cfRule type="cellIs" dxfId="574" priority="44" operator="between">
      <formula>1</formula>
      <formula>3</formula>
    </cfRule>
  </conditionalFormatting>
  <conditionalFormatting sqref="G36:G46">
    <cfRule type="cellIs" dxfId="573" priority="43" operator="between">
      <formula>1</formula>
      <formula>3</formula>
    </cfRule>
  </conditionalFormatting>
  <conditionalFormatting sqref="I6:I16">
    <cfRule type="cellIs" dxfId="572" priority="42" operator="between">
      <formula>1</formula>
      <formula>3</formula>
    </cfRule>
  </conditionalFormatting>
  <conditionalFormatting sqref="I21:I31">
    <cfRule type="cellIs" dxfId="571" priority="41" operator="between">
      <formula>1</formula>
      <formula>3</formula>
    </cfRule>
  </conditionalFormatting>
  <conditionalFormatting sqref="I36:I46">
    <cfRule type="cellIs" dxfId="570" priority="40" operator="between">
      <formula>1</formula>
      <formula>3</formula>
    </cfRule>
  </conditionalFormatting>
  <conditionalFormatting sqref="K6:K16">
    <cfRule type="cellIs" dxfId="569" priority="39" operator="between">
      <formula>1</formula>
      <formula>3</formula>
    </cfRule>
  </conditionalFormatting>
  <conditionalFormatting sqref="K21:K31">
    <cfRule type="cellIs" dxfId="568" priority="38" operator="between">
      <formula>1</formula>
      <formula>3</formula>
    </cfRule>
  </conditionalFormatting>
  <conditionalFormatting sqref="K36:K46">
    <cfRule type="cellIs" dxfId="567" priority="37" operator="between">
      <formula>1</formula>
      <formula>3</formula>
    </cfRule>
  </conditionalFormatting>
  <conditionalFormatting sqref="M6:M16">
    <cfRule type="cellIs" dxfId="566" priority="36" operator="between">
      <formula>1</formula>
      <formula>3</formula>
    </cfRule>
  </conditionalFormatting>
  <conditionalFormatting sqref="M21:M31">
    <cfRule type="cellIs" dxfId="565" priority="35" operator="between">
      <formula>1</formula>
      <formula>3</formula>
    </cfRule>
  </conditionalFormatting>
  <conditionalFormatting sqref="M36:M46">
    <cfRule type="cellIs" dxfId="564" priority="34" operator="between">
      <formula>1</formula>
      <formula>3</formula>
    </cfRule>
  </conditionalFormatting>
  <conditionalFormatting sqref="O6:O16">
    <cfRule type="cellIs" dxfId="563" priority="33" operator="between">
      <formula>1</formula>
      <formula>3</formula>
    </cfRule>
  </conditionalFormatting>
  <conditionalFormatting sqref="O21:O31">
    <cfRule type="cellIs" dxfId="562" priority="32" operator="between">
      <formula>1</formula>
      <formula>3</formula>
    </cfRule>
  </conditionalFormatting>
  <conditionalFormatting sqref="O36:O46">
    <cfRule type="cellIs" dxfId="561" priority="31" operator="between">
      <formula>1</formula>
      <formula>3</formula>
    </cfRule>
  </conditionalFormatting>
  <conditionalFormatting sqref="Q6:Q16">
    <cfRule type="cellIs" dxfId="560" priority="30" operator="between">
      <formula>1</formula>
      <formula>3</formula>
    </cfRule>
  </conditionalFormatting>
  <conditionalFormatting sqref="Q21:Q31">
    <cfRule type="cellIs" dxfId="559" priority="29" operator="between">
      <formula>1</formula>
      <formula>3</formula>
    </cfRule>
  </conditionalFormatting>
  <conditionalFormatting sqref="Q36:Q46">
    <cfRule type="cellIs" dxfId="558" priority="28" operator="between">
      <formula>1</formula>
      <formula>3</formula>
    </cfRule>
  </conditionalFormatting>
  <conditionalFormatting sqref="S6:S16 S48">
    <cfRule type="cellIs" dxfId="557" priority="27" operator="between">
      <formula>1</formula>
      <formula>3</formula>
    </cfRule>
  </conditionalFormatting>
  <conditionalFormatting sqref="S21:S31">
    <cfRule type="cellIs" dxfId="556" priority="26" operator="between">
      <formula>1</formula>
      <formula>3</formula>
    </cfRule>
  </conditionalFormatting>
  <conditionalFormatting sqref="S36:S46">
    <cfRule type="cellIs" dxfId="555" priority="25" operator="between">
      <formula>1</formula>
      <formula>3</formula>
    </cfRule>
  </conditionalFormatting>
  <conditionalFormatting sqref="U6:U16">
    <cfRule type="cellIs" dxfId="554" priority="14" operator="between">
      <formula>1</formula>
      <formula>3</formula>
    </cfRule>
  </conditionalFormatting>
  <conditionalFormatting sqref="U36:U44">
    <cfRule type="cellIs" dxfId="553" priority="12" operator="between">
      <formula>1</formula>
      <formula>3</formula>
    </cfRule>
  </conditionalFormatting>
  <conditionalFormatting sqref="U21:U31">
    <cfRule type="cellIs" dxfId="552" priority="4" operator="between">
      <formula>1</formula>
      <formula>3</formula>
    </cfRule>
  </conditionalFormatting>
  <conditionalFormatting sqref="V30">
    <cfRule type="cellIs" dxfId="551" priority="3" operator="between">
      <formula>1</formula>
      <formula>3</formula>
    </cfRule>
  </conditionalFormatting>
  <conditionalFormatting sqref="V31">
    <cfRule type="cellIs" dxfId="550" priority="2" operator="between">
      <formula>1</formula>
      <formula>3</formula>
    </cfRule>
  </conditionalFormatting>
  <conditionalFormatting sqref="U45">
    <cfRule type="cellIs" dxfId="549" priority="1" operator="between">
      <formula>1</formula>
      <formula>3</formula>
    </cfRule>
  </conditionalFormatting>
  <pageMargins left="0.51181102362204722" right="0.70866141732283472" top="0.55118110236220474" bottom="0.74803149606299213" header="0.31496062992125984" footer="0.31496062992125984"/>
  <pageSetup paperSize="121" scale="72" orientation="landscape" r:id="rId1"/>
  <headerFooter>
    <oddHeader>&amp;C&amp;"Arial Black"&amp;11&amp;KFF0000OFFICIAL&amp;1#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44"/>
  <sheetViews>
    <sheetView showGridLines="0" workbookViewId="0">
      <pane ySplit="2" topLeftCell="A3" activePane="bottomLeft" state="frozen"/>
      <selection pane="bottomLeft"/>
    </sheetView>
  </sheetViews>
  <sheetFormatPr defaultRowHeight="12.75" x14ac:dyDescent="0.35"/>
  <cols>
    <col min="1" max="1" width="30.1328125" customWidth="1"/>
    <col min="2" max="2" width="163.73046875" customWidth="1"/>
  </cols>
  <sheetData>
    <row r="1" spans="1:2" ht="55.5" customHeight="1" x14ac:dyDescent="0.35">
      <c r="A1" s="25" t="s">
        <v>185</v>
      </c>
      <c r="B1" s="1"/>
    </row>
    <row r="2" spans="1:2" s="28" customFormat="1" ht="24.75" customHeight="1" thickBot="1" x14ac:dyDescent="0.4">
      <c r="A2" s="26" t="s">
        <v>186</v>
      </c>
      <c r="B2" s="27" t="s">
        <v>187</v>
      </c>
    </row>
    <row r="3" spans="1:2" s="28" customFormat="1" ht="24.75" customHeight="1" x14ac:dyDescent="0.35">
      <c r="A3" s="17" t="s">
        <v>188</v>
      </c>
      <c r="B3" s="18" t="s">
        <v>189</v>
      </c>
    </row>
    <row r="4" spans="1:2" s="28" customFormat="1" ht="24.75" customHeight="1" x14ac:dyDescent="0.35">
      <c r="A4" s="19" t="s">
        <v>190</v>
      </c>
      <c r="B4" s="20" t="s">
        <v>191</v>
      </c>
    </row>
    <row r="5" spans="1:2" s="28" customFormat="1" ht="24.75" customHeight="1" x14ac:dyDescent="0.35">
      <c r="A5" s="19" t="s">
        <v>192</v>
      </c>
      <c r="B5" s="20" t="s">
        <v>193</v>
      </c>
    </row>
    <row r="6" spans="1:2" s="28" customFormat="1" ht="24.75" customHeight="1" x14ac:dyDescent="0.35">
      <c r="A6" s="19" t="s">
        <v>194</v>
      </c>
      <c r="B6" s="20" t="s">
        <v>195</v>
      </c>
    </row>
    <row r="7" spans="1:2" s="28" customFormat="1" ht="24.75" customHeight="1" x14ac:dyDescent="0.35">
      <c r="A7" s="19" t="s">
        <v>196</v>
      </c>
      <c r="B7" s="20" t="s">
        <v>197</v>
      </c>
    </row>
    <row r="8" spans="1:2" s="28" customFormat="1" ht="24.75" customHeight="1" x14ac:dyDescent="0.35">
      <c r="A8" s="19" t="s">
        <v>198</v>
      </c>
      <c r="B8" s="20" t="s">
        <v>199</v>
      </c>
    </row>
    <row r="9" spans="1:2" s="28" customFormat="1" ht="24.75" customHeight="1" x14ac:dyDescent="0.35">
      <c r="A9" s="19" t="s">
        <v>200</v>
      </c>
      <c r="B9" s="20" t="s">
        <v>201</v>
      </c>
    </row>
    <row r="10" spans="1:2" s="28" customFormat="1" ht="24.75" customHeight="1" x14ac:dyDescent="0.35">
      <c r="A10" s="19" t="s">
        <v>202</v>
      </c>
      <c r="B10" s="20" t="s">
        <v>203</v>
      </c>
    </row>
    <row r="11" spans="1:2" s="28" customFormat="1" ht="24.75" customHeight="1" x14ac:dyDescent="0.35">
      <c r="A11" s="19" t="s">
        <v>204</v>
      </c>
      <c r="B11" s="20" t="s">
        <v>205</v>
      </c>
    </row>
    <row r="12" spans="1:2" s="28" customFormat="1" ht="24.75" customHeight="1" x14ac:dyDescent="0.35">
      <c r="A12" s="21" t="s">
        <v>206</v>
      </c>
      <c r="B12" s="22" t="s">
        <v>207</v>
      </c>
    </row>
    <row r="13" spans="1:2" s="28" customFormat="1" ht="24.75" customHeight="1" thickBot="1" x14ac:dyDescent="0.4">
      <c r="A13" s="23" t="s">
        <v>208</v>
      </c>
      <c r="B13" s="24" t="s">
        <v>209</v>
      </c>
    </row>
    <row r="14" spans="1:2" ht="15" x14ac:dyDescent="0.35">
      <c r="A14" s="14"/>
      <c r="B14" s="14"/>
    </row>
    <row r="15" spans="1:2" ht="15" x14ac:dyDescent="0.35">
      <c r="A15" s="14"/>
      <c r="B15" s="14"/>
    </row>
    <row r="16" spans="1:2" ht="15" x14ac:dyDescent="0.35">
      <c r="A16" s="15"/>
      <c r="B16" s="9"/>
    </row>
    <row r="17" spans="1:2" ht="15" x14ac:dyDescent="0.35">
      <c r="A17" s="15"/>
      <c r="B17" s="9"/>
    </row>
    <row r="18" spans="1:2" ht="15" x14ac:dyDescent="0.35">
      <c r="A18" s="15"/>
      <c r="B18" s="9"/>
    </row>
    <row r="19" spans="1:2" ht="15" x14ac:dyDescent="0.35">
      <c r="A19" s="15"/>
      <c r="B19" s="15"/>
    </row>
    <row r="20" spans="1:2" ht="15" x14ac:dyDescent="0.35">
      <c r="A20" s="15"/>
      <c r="B20" s="15"/>
    </row>
    <row r="21" spans="1:2" ht="15" x14ac:dyDescent="0.35">
      <c r="A21" s="15"/>
      <c r="B21" s="15"/>
    </row>
    <row r="22" spans="1:2" x14ac:dyDescent="0.35">
      <c r="A22" s="6"/>
      <c r="B22" s="6"/>
    </row>
    <row r="23" spans="1:2" x14ac:dyDescent="0.35">
      <c r="A23" s="6"/>
      <c r="B23" s="6"/>
    </row>
    <row r="24" spans="1:2" x14ac:dyDescent="0.35">
      <c r="A24" s="16"/>
      <c r="B24" s="16"/>
    </row>
    <row r="25" spans="1:2" x14ac:dyDescent="0.35">
      <c r="A25" s="16"/>
      <c r="B25" s="16"/>
    </row>
    <row r="26" spans="1:2" x14ac:dyDescent="0.35">
      <c r="A26" s="16"/>
      <c r="B26" s="16"/>
    </row>
    <row r="27" spans="1:2" x14ac:dyDescent="0.35">
      <c r="A27" s="16"/>
      <c r="B27" s="16"/>
    </row>
    <row r="28" spans="1:2" x14ac:dyDescent="0.35">
      <c r="A28" s="16"/>
      <c r="B28" s="16"/>
    </row>
    <row r="29" spans="1:2" x14ac:dyDescent="0.35">
      <c r="A29" s="16"/>
      <c r="B29" s="16"/>
    </row>
    <row r="30" spans="1:2" x14ac:dyDescent="0.35">
      <c r="A30" s="16"/>
      <c r="B30" s="16"/>
    </row>
    <row r="31" spans="1:2" x14ac:dyDescent="0.35">
      <c r="A31" s="16"/>
      <c r="B31" s="16"/>
    </row>
    <row r="32" spans="1:2" x14ac:dyDescent="0.35">
      <c r="A32" s="16"/>
      <c r="B32" s="16"/>
    </row>
    <row r="33" spans="1:2" x14ac:dyDescent="0.35">
      <c r="A33" s="16"/>
      <c r="B33" s="16"/>
    </row>
    <row r="34" spans="1:2" x14ac:dyDescent="0.35">
      <c r="A34" s="16"/>
      <c r="B34" s="16"/>
    </row>
    <row r="35" spans="1:2" x14ac:dyDescent="0.35">
      <c r="A35" s="16"/>
      <c r="B35" s="16"/>
    </row>
    <row r="36" spans="1:2" x14ac:dyDescent="0.35">
      <c r="A36" s="16"/>
      <c r="B36" s="16"/>
    </row>
    <row r="37" spans="1:2" x14ac:dyDescent="0.35">
      <c r="A37" s="16"/>
      <c r="B37" s="16"/>
    </row>
    <row r="38" spans="1:2" x14ac:dyDescent="0.35">
      <c r="A38" s="16"/>
      <c r="B38" s="16"/>
    </row>
    <row r="39" spans="1:2" x14ac:dyDescent="0.35">
      <c r="A39" s="16"/>
      <c r="B39" s="16"/>
    </row>
    <row r="40" spans="1:2" x14ac:dyDescent="0.35">
      <c r="A40" s="16"/>
      <c r="B40" s="16"/>
    </row>
    <row r="41" spans="1:2" x14ac:dyDescent="0.35">
      <c r="A41" s="16"/>
      <c r="B41" s="16"/>
    </row>
    <row r="42" spans="1:2" x14ac:dyDescent="0.35">
      <c r="A42" s="16"/>
      <c r="B42" s="16"/>
    </row>
    <row r="43" spans="1:2" x14ac:dyDescent="0.35">
      <c r="A43" s="16"/>
      <c r="B43" s="16"/>
    </row>
    <row r="44" spans="1:2" x14ac:dyDescent="0.35">
      <c r="A44" s="16"/>
      <c r="B44" s="16"/>
    </row>
  </sheetData>
  <pageMargins left="0.51181102362204722" right="0.70866141732283472" top="0.55118110236220474" bottom="0.74803149606299213" header="0.31496062992125984" footer="0.31496062992125984"/>
  <pageSetup paperSize="121"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BW58"/>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2.73046875" customWidth="1"/>
    <col min="3" max="16" width="7.73046875" customWidth="1"/>
    <col min="17" max="17" width="8.59765625" customWidth="1"/>
    <col min="19" max="19" width="8.59765625" customWidth="1"/>
    <col min="47" max="47" width="8.86328125" customWidth="1"/>
  </cols>
  <sheetData>
    <row r="1" spans="1:75" ht="55.5" customHeight="1" x14ac:dyDescent="0.35">
      <c r="B1" s="25" t="s">
        <v>210</v>
      </c>
      <c r="C1" s="16"/>
      <c r="D1" s="16"/>
      <c r="E1" s="16"/>
      <c r="F1" s="16"/>
      <c r="G1" s="16"/>
      <c r="H1" s="16"/>
      <c r="I1" s="16"/>
      <c r="J1" s="16"/>
      <c r="K1" s="16"/>
      <c r="L1" s="16"/>
      <c r="M1" s="16"/>
      <c r="N1" s="16"/>
      <c r="O1" s="16"/>
      <c r="P1" s="16"/>
      <c r="Q1" s="16"/>
      <c r="R1" s="16"/>
      <c r="S1" s="16"/>
      <c r="T1" s="16"/>
      <c r="U1" s="16"/>
      <c r="V1" s="16"/>
    </row>
    <row r="2" spans="1:75" ht="15" x14ac:dyDescent="0.35">
      <c r="A2" s="16"/>
      <c r="B2" s="32" t="s">
        <v>444</v>
      </c>
      <c r="C2" s="16"/>
      <c r="D2" s="16"/>
      <c r="E2" s="16"/>
      <c r="F2" s="16"/>
      <c r="G2" s="16"/>
      <c r="H2" s="16"/>
      <c r="I2" s="16"/>
      <c r="J2" s="16"/>
      <c r="K2" s="16"/>
      <c r="L2" s="16"/>
      <c r="M2" s="16"/>
      <c r="N2" s="16"/>
      <c r="O2" s="16"/>
      <c r="P2" s="16"/>
      <c r="Q2" s="16"/>
      <c r="R2" s="16"/>
      <c r="S2" s="16"/>
      <c r="T2" s="16"/>
      <c r="U2" s="16"/>
      <c r="V2" s="16"/>
    </row>
    <row r="3" spans="1:75" ht="15" x14ac:dyDescent="0.35">
      <c r="A3" s="38"/>
      <c r="B3" s="48"/>
      <c r="C3" s="230" t="s">
        <v>382</v>
      </c>
      <c r="D3" s="230"/>
      <c r="E3" s="230" t="s">
        <v>383</v>
      </c>
      <c r="F3" s="230"/>
      <c r="G3" s="230" t="s">
        <v>384</v>
      </c>
      <c r="H3" s="230"/>
      <c r="I3" s="230" t="s">
        <v>385</v>
      </c>
      <c r="J3" s="230"/>
      <c r="K3" s="230" t="s">
        <v>386</v>
      </c>
      <c r="L3" s="230"/>
      <c r="M3" s="230" t="s">
        <v>387</v>
      </c>
      <c r="N3" s="230"/>
      <c r="O3" s="230" t="s">
        <v>388</v>
      </c>
      <c r="P3" s="230"/>
      <c r="Q3" s="230" t="s">
        <v>389</v>
      </c>
      <c r="R3" s="230"/>
      <c r="S3" s="230" t="s">
        <v>390</v>
      </c>
      <c r="T3" s="230"/>
      <c r="U3" s="230" t="s">
        <v>391</v>
      </c>
      <c r="V3" s="230"/>
    </row>
    <row r="4" spans="1:75"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75" ht="12.75" customHeight="1" x14ac:dyDescent="0.35">
      <c r="A5" s="15"/>
      <c r="B5" s="33" t="s">
        <v>278</v>
      </c>
      <c r="C5" s="45"/>
      <c r="D5" s="42"/>
      <c r="E5" s="45"/>
      <c r="F5" s="42"/>
      <c r="G5" s="45"/>
      <c r="H5" s="42"/>
      <c r="I5" s="45"/>
      <c r="J5" s="42"/>
      <c r="K5" s="45"/>
      <c r="L5" s="42"/>
      <c r="M5" s="45"/>
      <c r="N5" s="42"/>
      <c r="O5" s="45"/>
      <c r="P5" s="42"/>
      <c r="Q5" s="42"/>
      <c r="R5" s="16"/>
      <c r="S5" s="42"/>
      <c r="T5" s="16"/>
      <c r="U5" s="42"/>
      <c r="V5" s="16"/>
    </row>
    <row r="6" spans="1:75" ht="12.75" customHeight="1" x14ac:dyDescent="0.35">
      <c r="A6" s="15"/>
      <c r="B6" s="34" t="s">
        <v>188</v>
      </c>
      <c r="C6" s="58">
        <v>52</v>
      </c>
      <c r="D6" s="42">
        <f t="shared" ref="D6:D18" si="0">C6/$C$18*100</f>
        <v>1.1504424778761062</v>
      </c>
      <c r="E6" s="58">
        <v>41</v>
      </c>
      <c r="F6" s="42">
        <f t="shared" ref="F6:F18" si="1">E6/$E$18*100</f>
        <v>0.88266953713670615</v>
      </c>
      <c r="G6" s="58">
        <v>36</v>
      </c>
      <c r="H6" s="42">
        <f t="shared" ref="H6:H18" si="2">G6/$G$18*100</f>
        <v>0.75408462505236695</v>
      </c>
      <c r="I6" s="58">
        <v>44</v>
      </c>
      <c r="J6" s="42">
        <f t="shared" ref="J6:J18" si="3">I6/$I$18*100</f>
        <v>0.88442211055276376</v>
      </c>
      <c r="K6" s="58">
        <v>62</v>
      </c>
      <c r="L6" s="42">
        <f t="shared" ref="L6:L18" si="4">K6/$K$18*100</f>
        <v>1.1000709723207949</v>
      </c>
      <c r="M6" s="58">
        <v>53</v>
      </c>
      <c r="N6" s="42">
        <f t="shared" ref="N6:N18" si="5">M6/$M$18*100</f>
        <v>0.91065292096219941</v>
      </c>
      <c r="O6" s="58">
        <v>56</v>
      </c>
      <c r="P6" s="42">
        <f t="shared" ref="P6:P18" si="6">O6/$O$18*100</f>
        <v>0.81348053457292269</v>
      </c>
      <c r="Q6" s="58">
        <v>52</v>
      </c>
      <c r="R6" s="42">
        <f t="shared" ref="R6:R17" si="7">Q6/$Q$18*100</f>
        <v>0.80657670234217471</v>
      </c>
      <c r="S6" s="58">
        <v>45</v>
      </c>
      <c r="T6" s="42">
        <v>0.89073634204275531</v>
      </c>
      <c r="U6" s="58">
        <v>39</v>
      </c>
      <c r="V6" s="42">
        <v>0.81898362032759353</v>
      </c>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row>
    <row r="7" spans="1:75" ht="12.75" customHeight="1" x14ac:dyDescent="0.35">
      <c r="A7" s="15"/>
      <c r="B7" s="34" t="s">
        <v>190</v>
      </c>
      <c r="C7" s="58">
        <v>663</v>
      </c>
      <c r="D7" s="42">
        <f t="shared" si="0"/>
        <v>14.668141592920353</v>
      </c>
      <c r="E7" s="58">
        <v>730</v>
      </c>
      <c r="F7" s="42">
        <f t="shared" si="1"/>
        <v>15.715823466092575</v>
      </c>
      <c r="G7" s="58">
        <v>852</v>
      </c>
      <c r="H7" s="42">
        <f t="shared" si="2"/>
        <v>17.846669459572688</v>
      </c>
      <c r="I7" s="58">
        <v>976</v>
      </c>
      <c r="J7" s="42">
        <f t="shared" si="3"/>
        <v>19.618090452261306</v>
      </c>
      <c r="K7" s="58">
        <v>1313</v>
      </c>
      <c r="L7" s="42">
        <f t="shared" si="4"/>
        <v>23.29666430092264</v>
      </c>
      <c r="M7" s="58">
        <v>1431</v>
      </c>
      <c r="N7" s="42">
        <f t="shared" si="5"/>
        <v>24.587628865979379</v>
      </c>
      <c r="O7" s="58">
        <v>1687</v>
      </c>
      <c r="P7" s="42">
        <f t="shared" si="6"/>
        <v>24.506101104009296</v>
      </c>
      <c r="Q7" s="58">
        <v>1534</v>
      </c>
      <c r="R7" s="42">
        <f t="shared" si="7"/>
        <v>23.794012719094152</v>
      </c>
      <c r="S7" s="58">
        <v>1234</v>
      </c>
      <c r="T7" s="42">
        <v>24.425969912905778</v>
      </c>
      <c r="U7" s="58">
        <v>1334</v>
      </c>
      <c r="V7" s="42">
        <v>28.013439731205374</v>
      </c>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row>
    <row r="8" spans="1:75" x14ac:dyDescent="0.35">
      <c r="A8" s="6"/>
      <c r="B8" s="34" t="s">
        <v>293</v>
      </c>
      <c r="C8" s="58">
        <v>209</v>
      </c>
      <c r="D8" s="42">
        <f t="shared" si="0"/>
        <v>4.6238938053097343</v>
      </c>
      <c r="E8" s="58">
        <v>239</v>
      </c>
      <c r="F8" s="42">
        <f t="shared" si="1"/>
        <v>5.1453175457481164</v>
      </c>
      <c r="G8" s="58">
        <v>251</v>
      </c>
      <c r="H8" s="42">
        <f t="shared" si="2"/>
        <v>5.2576455802262254</v>
      </c>
      <c r="I8" s="58">
        <v>267</v>
      </c>
      <c r="J8" s="42">
        <f t="shared" si="3"/>
        <v>5.3668341708542711</v>
      </c>
      <c r="K8" s="58">
        <v>313</v>
      </c>
      <c r="L8" s="42">
        <f t="shared" si="4"/>
        <v>5.5535841022001415</v>
      </c>
      <c r="M8" s="58">
        <v>340</v>
      </c>
      <c r="N8" s="42">
        <f t="shared" si="5"/>
        <v>5.8419243986254292</v>
      </c>
      <c r="O8" s="58">
        <v>356</v>
      </c>
      <c r="P8" s="42">
        <f t="shared" si="6"/>
        <v>5.1714119697850087</v>
      </c>
      <c r="Q8" s="58">
        <v>334</v>
      </c>
      <c r="R8" s="42">
        <f t="shared" si="7"/>
        <v>5.1807042035055071</v>
      </c>
      <c r="S8" s="58">
        <v>232</v>
      </c>
      <c r="T8" s="42">
        <v>4.5922406967537608</v>
      </c>
      <c r="U8" s="58">
        <v>312</v>
      </c>
      <c r="V8" s="42">
        <v>6.5518689626207482</v>
      </c>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row>
    <row r="9" spans="1:75" x14ac:dyDescent="0.35">
      <c r="A9" s="6"/>
      <c r="B9" s="34" t="s">
        <v>294</v>
      </c>
      <c r="C9" s="58">
        <v>159</v>
      </c>
      <c r="D9" s="42">
        <f t="shared" si="0"/>
        <v>3.5176991150442474</v>
      </c>
      <c r="E9" s="58">
        <v>163</v>
      </c>
      <c r="F9" s="42">
        <f t="shared" si="1"/>
        <v>3.5091496232508077</v>
      </c>
      <c r="G9" s="58">
        <v>159</v>
      </c>
      <c r="H9" s="42">
        <f t="shared" si="2"/>
        <v>3.3305404273146211</v>
      </c>
      <c r="I9" s="58">
        <v>135</v>
      </c>
      <c r="J9" s="42">
        <f t="shared" si="3"/>
        <v>2.7135678391959797</v>
      </c>
      <c r="K9" s="58">
        <v>150</v>
      </c>
      <c r="L9" s="42">
        <f t="shared" si="4"/>
        <v>2.6614620298083747</v>
      </c>
      <c r="M9" s="58">
        <v>153</v>
      </c>
      <c r="N9" s="42">
        <f t="shared" si="5"/>
        <v>2.6288659793814433</v>
      </c>
      <c r="O9" s="58">
        <v>163</v>
      </c>
      <c r="P9" s="42">
        <f t="shared" si="6"/>
        <v>2.3678094131319001</v>
      </c>
      <c r="Q9" s="58">
        <v>155</v>
      </c>
      <c r="R9" s="42">
        <f t="shared" si="7"/>
        <v>2.4042190165968669</v>
      </c>
      <c r="S9" s="58">
        <v>106</v>
      </c>
      <c r="T9" s="42">
        <v>2.098178939034046</v>
      </c>
      <c r="U9" s="58">
        <v>109</v>
      </c>
      <c r="V9" s="42">
        <v>2.2889542209155818</v>
      </c>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row>
    <row r="10" spans="1:75" x14ac:dyDescent="0.35">
      <c r="A10" s="16"/>
      <c r="B10" s="34" t="s">
        <v>196</v>
      </c>
      <c r="C10" s="58">
        <v>470</v>
      </c>
      <c r="D10" s="42">
        <f t="shared" si="0"/>
        <v>10.398230088495575</v>
      </c>
      <c r="E10" s="58">
        <v>400</v>
      </c>
      <c r="F10" s="42">
        <f t="shared" si="1"/>
        <v>8.611410118406889</v>
      </c>
      <c r="G10" s="58">
        <v>483</v>
      </c>
      <c r="H10" s="42">
        <f t="shared" si="2"/>
        <v>10.117302052785924</v>
      </c>
      <c r="I10" s="58">
        <v>551</v>
      </c>
      <c r="J10" s="42">
        <f t="shared" si="3"/>
        <v>11.075376884422111</v>
      </c>
      <c r="K10" s="58">
        <v>602</v>
      </c>
      <c r="L10" s="42">
        <f t="shared" si="4"/>
        <v>10.681334279630944</v>
      </c>
      <c r="M10" s="58">
        <v>595</v>
      </c>
      <c r="N10" s="42">
        <f t="shared" si="5"/>
        <v>10.223367697594501</v>
      </c>
      <c r="O10" s="58">
        <v>637</v>
      </c>
      <c r="P10" s="42">
        <f t="shared" si="6"/>
        <v>9.2533410807669956</v>
      </c>
      <c r="Q10" s="58">
        <v>683</v>
      </c>
      <c r="R10" s="42">
        <f t="shared" si="7"/>
        <v>10.594074763455872</v>
      </c>
      <c r="S10" s="58">
        <v>554</v>
      </c>
      <c r="T10" s="42">
        <v>10.965954077593032</v>
      </c>
      <c r="U10" s="58">
        <v>473</v>
      </c>
      <c r="V10" s="42">
        <v>9.9328013439731198</v>
      </c>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row>
    <row r="11" spans="1:75" x14ac:dyDescent="0.35">
      <c r="A11" s="16"/>
      <c r="B11" s="34" t="s">
        <v>295</v>
      </c>
      <c r="C11" s="58">
        <v>98</v>
      </c>
      <c r="D11" s="42">
        <f t="shared" si="0"/>
        <v>2.168141592920354</v>
      </c>
      <c r="E11" s="58">
        <v>122</v>
      </c>
      <c r="F11" s="42">
        <f t="shared" si="1"/>
        <v>2.6264800861141011</v>
      </c>
      <c r="G11" s="58">
        <v>114</v>
      </c>
      <c r="H11" s="42">
        <f t="shared" si="2"/>
        <v>2.3879346459991622</v>
      </c>
      <c r="I11" s="58">
        <v>119</v>
      </c>
      <c r="J11" s="42">
        <f t="shared" si="3"/>
        <v>2.391959798994975</v>
      </c>
      <c r="K11" s="58">
        <v>152</v>
      </c>
      <c r="L11" s="42">
        <f t="shared" si="4"/>
        <v>2.6969481902058199</v>
      </c>
      <c r="M11" s="58">
        <v>144</v>
      </c>
      <c r="N11" s="42">
        <f t="shared" si="5"/>
        <v>2.4742268041237114</v>
      </c>
      <c r="O11" s="58">
        <v>191</v>
      </c>
      <c r="P11" s="42">
        <f t="shared" si="6"/>
        <v>2.7745496804183611</v>
      </c>
      <c r="Q11" s="58">
        <v>213</v>
      </c>
      <c r="R11" s="42">
        <f t="shared" si="7"/>
        <v>3.303862261516985</v>
      </c>
      <c r="S11" s="58">
        <v>119</v>
      </c>
      <c r="T11" s="42">
        <v>2.3555027711797307</v>
      </c>
      <c r="U11" s="58">
        <v>118</v>
      </c>
      <c r="V11" s="42">
        <v>2.4779504409911803</v>
      </c>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row>
    <row r="12" spans="1:75" x14ac:dyDescent="0.35">
      <c r="A12" s="16"/>
      <c r="B12" s="37" t="s">
        <v>296</v>
      </c>
      <c r="C12" s="58">
        <v>570</v>
      </c>
      <c r="D12" s="42">
        <f t="shared" si="0"/>
        <v>12.610619469026549</v>
      </c>
      <c r="E12" s="58">
        <v>655</v>
      </c>
      <c r="F12" s="42">
        <f t="shared" si="1"/>
        <v>14.101184068891282</v>
      </c>
      <c r="G12" s="58">
        <v>641</v>
      </c>
      <c r="H12" s="42">
        <f t="shared" si="2"/>
        <v>13.426895684960202</v>
      </c>
      <c r="I12" s="58">
        <v>768</v>
      </c>
      <c r="J12" s="42">
        <f t="shared" si="3"/>
        <v>15.437185929648242</v>
      </c>
      <c r="K12" s="58">
        <v>912</v>
      </c>
      <c r="L12" s="42">
        <f t="shared" si="4"/>
        <v>16.181689141234916</v>
      </c>
      <c r="M12" s="58">
        <v>983</v>
      </c>
      <c r="N12" s="42">
        <f t="shared" si="5"/>
        <v>16.890034364261169</v>
      </c>
      <c r="O12" s="58">
        <v>1409</v>
      </c>
      <c r="P12" s="42">
        <f t="shared" si="6"/>
        <v>20.46775130737943</v>
      </c>
      <c r="Q12" s="58">
        <v>1302</v>
      </c>
      <c r="R12" s="42">
        <f t="shared" si="7"/>
        <v>20.195439739413683</v>
      </c>
      <c r="S12" s="58">
        <v>1050</v>
      </c>
      <c r="T12" s="42">
        <v>20.783847980997624</v>
      </c>
      <c r="U12" s="58">
        <v>859</v>
      </c>
      <c r="V12" s="42">
        <v>18.038639227215455</v>
      </c>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row>
    <row r="13" spans="1:75" x14ac:dyDescent="0.35">
      <c r="A13" s="16"/>
      <c r="B13" s="34" t="s">
        <v>297</v>
      </c>
      <c r="C13" s="58">
        <v>1300</v>
      </c>
      <c r="D13" s="42">
        <f t="shared" si="0"/>
        <v>28.761061946902654</v>
      </c>
      <c r="E13" s="58">
        <v>1262</v>
      </c>
      <c r="F13" s="42">
        <f t="shared" si="1"/>
        <v>27.168998923573735</v>
      </c>
      <c r="G13" s="58">
        <v>1232</v>
      </c>
      <c r="H13" s="42">
        <f t="shared" si="2"/>
        <v>25.806451612903224</v>
      </c>
      <c r="I13" s="58">
        <v>1044</v>
      </c>
      <c r="J13" s="42">
        <f t="shared" si="3"/>
        <v>20.984924623115578</v>
      </c>
      <c r="K13" s="58">
        <v>992</v>
      </c>
      <c r="L13" s="42">
        <f t="shared" si="4"/>
        <v>17.601135557132718</v>
      </c>
      <c r="M13" s="58">
        <v>967</v>
      </c>
      <c r="N13" s="42">
        <f t="shared" si="5"/>
        <v>16.615120274914087</v>
      </c>
      <c r="O13" s="58">
        <v>1046</v>
      </c>
      <c r="P13" s="42">
        <f t="shared" si="6"/>
        <v>15.194654270772807</v>
      </c>
      <c r="Q13" s="58">
        <v>984</v>
      </c>
      <c r="R13" s="42">
        <f t="shared" si="7"/>
        <v>15.262912982782689</v>
      </c>
      <c r="S13" s="58">
        <v>863</v>
      </c>
      <c r="T13" s="42">
        <v>17.082343626286619</v>
      </c>
      <c r="U13" s="58">
        <v>777</v>
      </c>
      <c r="V13" s="42">
        <v>16.316673666526668</v>
      </c>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row>
    <row r="14" spans="1:75" x14ac:dyDescent="0.35">
      <c r="A14" s="16"/>
      <c r="B14" s="37" t="s">
        <v>298</v>
      </c>
      <c r="C14" s="58">
        <v>387</v>
      </c>
      <c r="D14" s="42">
        <f t="shared" si="0"/>
        <v>8.5619469026548671</v>
      </c>
      <c r="E14" s="58">
        <v>432</v>
      </c>
      <c r="F14" s="42">
        <f t="shared" si="1"/>
        <v>9.3003229278794404</v>
      </c>
      <c r="G14" s="58">
        <v>455</v>
      </c>
      <c r="H14" s="42">
        <f t="shared" si="2"/>
        <v>9.5307917888563054</v>
      </c>
      <c r="I14" s="58">
        <v>536</v>
      </c>
      <c r="J14" s="42">
        <f t="shared" si="3"/>
        <v>10.773869346733669</v>
      </c>
      <c r="K14" s="58">
        <v>561</v>
      </c>
      <c r="L14" s="42">
        <f t="shared" si="4"/>
        <v>9.953867991483321</v>
      </c>
      <c r="M14" s="58">
        <v>542</v>
      </c>
      <c r="N14" s="42">
        <f t="shared" si="5"/>
        <v>9.3127147766323031</v>
      </c>
      <c r="O14" s="58">
        <v>665</v>
      </c>
      <c r="P14" s="42">
        <f t="shared" si="6"/>
        <v>9.660081348053458</v>
      </c>
      <c r="Q14" s="58">
        <v>598</v>
      </c>
      <c r="R14" s="42">
        <f t="shared" si="7"/>
        <v>9.2756320769350094</v>
      </c>
      <c r="S14" s="58">
        <v>512</v>
      </c>
      <c r="T14" s="42">
        <v>10.134600158353127</v>
      </c>
      <c r="U14" s="58">
        <v>388</v>
      </c>
      <c r="V14" s="42">
        <v>8.147837043259134</v>
      </c>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row>
    <row r="15" spans="1:75" x14ac:dyDescent="0.35">
      <c r="A15" s="16"/>
      <c r="B15" s="34" t="s">
        <v>299</v>
      </c>
      <c r="C15" s="58">
        <v>401</v>
      </c>
      <c r="D15" s="42">
        <f t="shared" si="0"/>
        <v>8.8716814159292028</v>
      </c>
      <c r="E15" s="58">
        <v>392</v>
      </c>
      <c r="F15" s="42">
        <f t="shared" si="1"/>
        <v>8.439181916038752</v>
      </c>
      <c r="G15" s="58">
        <v>352</v>
      </c>
      <c r="H15" s="42">
        <f t="shared" si="2"/>
        <v>7.3732718894009217</v>
      </c>
      <c r="I15" s="58">
        <v>378</v>
      </c>
      <c r="J15" s="42">
        <f t="shared" si="3"/>
        <v>7.5979899497487446</v>
      </c>
      <c r="K15" s="58">
        <v>364</v>
      </c>
      <c r="L15" s="42">
        <f t="shared" si="4"/>
        <v>6.4584811923349887</v>
      </c>
      <c r="M15" s="58">
        <v>415</v>
      </c>
      <c r="N15" s="42">
        <f t="shared" si="5"/>
        <v>7.1305841924398621</v>
      </c>
      <c r="O15" s="58">
        <v>455</v>
      </c>
      <c r="P15" s="42">
        <f t="shared" si="6"/>
        <v>6.609529343404998</v>
      </c>
      <c r="Q15" s="58">
        <v>361</v>
      </c>
      <c r="R15" s="42">
        <f t="shared" si="7"/>
        <v>5.5995036451062514</v>
      </c>
      <c r="S15" s="58">
        <v>202</v>
      </c>
      <c r="T15" s="42">
        <v>3.998416468725257</v>
      </c>
      <c r="U15" s="58">
        <v>231</v>
      </c>
      <c r="V15" s="42">
        <v>4.8509029819403606</v>
      </c>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row>
    <row r="16" spans="1:75" x14ac:dyDescent="0.35">
      <c r="A16" s="16"/>
      <c r="B16" s="34" t="s">
        <v>300</v>
      </c>
      <c r="C16" s="58">
        <v>79</v>
      </c>
      <c r="D16" s="42">
        <f t="shared" si="0"/>
        <v>1.7477876106194692</v>
      </c>
      <c r="E16" s="58">
        <v>106</v>
      </c>
      <c r="F16" s="42">
        <f t="shared" si="1"/>
        <v>2.2820236813778259</v>
      </c>
      <c r="G16" s="58">
        <v>73</v>
      </c>
      <c r="H16" s="42">
        <f t="shared" si="2"/>
        <v>1.5291160452450774</v>
      </c>
      <c r="I16" s="58">
        <v>62</v>
      </c>
      <c r="J16" s="42">
        <f t="shared" si="3"/>
        <v>1.2462311557788945</v>
      </c>
      <c r="K16" s="58">
        <v>101</v>
      </c>
      <c r="L16" s="42">
        <f t="shared" si="4"/>
        <v>1.7920511000709725</v>
      </c>
      <c r="M16" s="58">
        <v>120</v>
      </c>
      <c r="N16" s="42">
        <f t="shared" si="5"/>
        <v>2.0618556701030926</v>
      </c>
      <c r="O16" s="58">
        <v>155</v>
      </c>
      <c r="P16" s="42">
        <f t="shared" si="6"/>
        <v>2.2515979081929109</v>
      </c>
      <c r="Q16" s="58">
        <v>130</v>
      </c>
      <c r="R16" s="42">
        <f t="shared" si="7"/>
        <v>2.0164417558554368</v>
      </c>
      <c r="S16" s="58">
        <v>76</v>
      </c>
      <c r="T16" s="42">
        <v>1.5043547110055424</v>
      </c>
      <c r="U16" s="58">
        <v>79</v>
      </c>
      <c r="V16" s="42">
        <v>1.6589668206635866</v>
      </c>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row>
    <row r="17" spans="1:75" x14ac:dyDescent="0.35">
      <c r="A17" s="16"/>
      <c r="B17" s="34" t="s">
        <v>230</v>
      </c>
      <c r="C17" s="58">
        <v>132</v>
      </c>
      <c r="D17" s="42">
        <f t="shared" si="0"/>
        <v>2.9203539823008851</v>
      </c>
      <c r="E17" s="58">
        <v>103</v>
      </c>
      <c r="F17" s="42">
        <f t="shared" si="1"/>
        <v>2.2174381054897738</v>
      </c>
      <c r="G17" s="58">
        <v>126</v>
      </c>
      <c r="H17" s="42">
        <f t="shared" si="2"/>
        <v>2.6392961876832843</v>
      </c>
      <c r="I17" s="58">
        <v>95</v>
      </c>
      <c r="J17" s="42">
        <f t="shared" si="3"/>
        <v>1.9095477386934674</v>
      </c>
      <c r="K17" s="58">
        <v>113</v>
      </c>
      <c r="L17" s="42">
        <f t="shared" si="4"/>
        <v>2.0049680624556423</v>
      </c>
      <c r="M17" s="58">
        <v>77</v>
      </c>
      <c r="N17" s="42">
        <f t="shared" si="5"/>
        <v>1.3230240549828178</v>
      </c>
      <c r="O17" s="58">
        <v>64</v>
      </c>
      <c r="P17" s="42">
        <f t="shared" si="6"/>
        <v>0.92969203951191159</v>
      </c>
      <c r="Q17" s="58">
        <v>101</v>
      </c>
      <c r="R17" s="42">
        <f t="shared" si="7"/>
        <v>1.5666201333953775</v>
      </c>
      <c r="S17" s="58">
        <v>59</v>
      </c>
      <c r="T17" s="42">
        <v>1.1678543151227236</v>
      </c>
      <c r="U17" s="58">
        <v>43</v>
      </c>
      <c r="V17" s="42">
        <v>0.90298194036119284</v>
      </c>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row>
    <row r="18" spans="1:75" x14ac:dyDescent="0.35">
      <c r="A18" s="16"/>
      <c r="B18" s="36" t="s">
        <v>269</v>
      </c>
      <c r="C18" s="88">
        <v>4520</v>
      </c>
      <c r="D18" s="89">
        <f t="shared" si="0"/>
        <v>100</v>
      </c>
      <c r="E18" s="88">
        <v>4645</v>
      </c>
      <c r="F18" s="89">
        <f t="shared" si="1"/>
        <v>100</v>
      </c>
      <c r="G18" s="88">
        <v>4774</v>
      </c>
      <c r="H18" s="89">
        <f t="shared" si="2"/>
        <v>100</v>
      </c>
      <c r="I18" s="88">
        <v>4975</v>
      </c>
      <c r="J18" s="89">
        <f t="shared" si="3"/>
        <v>100</v>
      </c>
      <c r="K18" s="88">
        <v>5636</v>
      </c>
      <c r="L18" s="89">
        <f t="shared" si="4"/>
        <v>100</v>
      </c>
      <c r="M18" s="88">
        <v>5820</v>
      </c>
      <c r="N18" s="89">
        <f t="shared" si="5"/>
        <v>100</v>
      </c>
      <c r="O18" s="88">
        <v>6884</v>
      </c>
      <c r="P18" s="89">
        <f t="shared" si="6"/>
        <v>100</v>
      </c>
      <c r="Q18" s="88">
        <f>SUM(Q6:Q17)</f>
        <v>6447</v>
      </c>
      <c r="R18" s="89">
        <f>SUM(R6:R17)</f>
        <v>100.00000000000001</v>
      </c>
      <c r="S18" s="88">
        <v>5052</v>
      </c>
      <c r="T18" s="89">
        <v>100</v>
      </c>
      <c r="U18" s="88">
        <v>4762</v>
      </c>
      <c r="V18" s="89">
        <v>99.999999999999986</v>
      </c>
    </row>
    <row r="19" spans="1:75" x14ac:dyDescent="0.35">
      <c r="A19" s="16"/>
      <c r="B19" s="34"/>
      <c r="C19" s="45"/>
      <c r="D19" s="69"/>
      <c r="E19" s="45"/>
      <c r="F19" s="69"/>
      <c r="G19" s="45"/>
      <c r="H19" s="69"/>
      <c r="I19" s="45"/>
      <c r="J19" s="69"/>
      <c r="K19" s="45"/>
      <c r="L19" s="69"/>
      <c r="M19" s="45"/>
      <c r="N19" s="69"/>
      <c r="O19" s="45"/>
      <c r="P19" s="69"/>
      <c r="Q19" s="45"/>
      <c r="R19" s="69"/>
      <c r="S19" s="45"/>
      <c r="T19" s="69"/>
      <c r="U19" s="45"/>
      <c r="V19" s="6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row>
    <row r="20" spans="1:75" x14ac:dyDescent="0.35">
      <c r="A20" s="16"/>
      <c r="B20" s="34"/>
      <c r="C20" s="45"/>
      <c r="D20" s="55"/>
      <c r="E20" s="45"/>
      <c r="F20" s="55"/>
      <c r="G20" s="45"/>
      <c r="H20" s="55"/>
      <c r="I20" s="45"/>
      <c r="J20" s="55"/>
      <c r="K20" s="45"/>
      <c r="L20" s="55"/>
      <c r="M20" s="45"/>
      <c r="N20" s="55"/>
      <c r="O20" s="45"/>
      <c r="P20" s="16"/>
      <c r="Q20" s="45"/>
      <c r="R20" s="55"/>
      <c r="S20" s="45"/>
      <c r="T20" s="55"/>
      <c r="U20" s="45"/>
      <c r="V20" s="55"/>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row>
    <row r="21" spans="1:75" x14ac:dyDescent="0.35">
      <c r="A21" s="16"/>
      <c r="B21" s="33" t="s">
        <v>285</v>
      </c>
      <c r="C21" s="58"/>
      <c r="D21" s="42"/>
      <c r="E21" s="58"/>
      <c r="F21" s="42"/>
      <c r="G21" s="58"/>
      <c r="H21" s="42"/>
      <c r="I21" s="58"/>
      <c r="J21" s="42"/>
      <c r="K21" s="58"/>
      <c r="L21" s="42"/>
      <c r="M21" s="58"/>
      <c r="N21" s="42"/>
      <c r="O21" s="58"/>
      <c r="P21" s="16"/>
      <c r="Q21" s="58"/>
      <c r="R21" s="42"/>
      <c r="S21" s="58"/>
      <c r="T21" s="42"/>
      <c r="U21" s="58"/>
      <c r="V21" s="42"/>
      <c r="X21" s="233"/>
      <c r="Y21" s="233"/>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row>
    <row r="22" spans="1:75" x14ac:dyDescent="0.35">
      <c r="A22" s="16"/>
      <c r="B22" s="34" t="s">
        <v>188</v>
      </c>
      <c r="C22" s="58">
        <v>4</v>
      </c>
      <c r="D22" s="42">
        <v>0.93457943925233633</v>
      </c>
      <c r="E22" s="58">
        <v>8</v>
      </c>
      <c r="F22" s="42">
        <v>1.7429193899782136</v>
      </c>
      <c r="G22" s="58">
        <v>7</v>
      </c>
      <c r="H22" s="42">
        <v>1.6548463356973995</v>
      </c>
      <c r="I22" s="58" t="s">
        <v>272</v>
      </c>
      <c r="J22" s="42" t="s">
        <v>231</v>
      </c>
      <c r="K22" s="58">
        <v>7</v>
      </c>
      <c r="L22" s="42">
        <v>1.1965811965811968</v>
      </c>
      <c r="M22" s="58">
        <v>10</v>
      </c>
      <c r="N22" s="42">
        <v>1.5037593984962405</v>
      </c>
      <c r="O22" s="58">
        <v>11</v>
      </c>
      <c r="P22" s="42">
        <v>1.4138817480719794</v>
      </c>
      <c r="Q22" s="58">
        <v>5</v>
      </c>
      <c r="R22" s="42">
        <v>0.81168831168831157</v>
      </c>
      <c r="S22" s="58" t="s">
        <v>272</v>
      </c>
      <c r="T22" s="42" t="s">
        <v>231</v>
      </c>
      <c r="U22" s="58">
        <v>6</v>
      </c>
      <c r="V22" s="42">
        <v>1.7857142857142856</v>
      </c>
      <c r="X22" s="58"/>
      <c r="Y22" s="42"/>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row>
    <row r="23" spans="1:75" x14ac:dyDescent="0.35">
      <c r="A23" s="16"/>
      <c r="B23" s="34" t="s">
        <v>190</v>
      </c>
      <c r="C23" s="58">
        <v>30</v>
      </c>
      <c r="D23" s="42">
        <v>7.009345794392523</v>
      </c>
      <c r="E23" s="58">
        <v>41</v>
      </c>
      <c r="F23" s="42">
        <v>8.9324618736383457</v>
      </c>
      <c r="G23" s="58">
        <v>40</v>
      </c>
      <c r="H23" s="42">
        <v>9.456264775413711</v>
      </c>
      <c r="I23" s="58">
        <v>59</v>
      </c>
      <c r="J23" s="42">
        <v>13.439635535307518</v>
      </c>
      <c r="K23" s="58">
        <v>78</v>
      </c>
      <c r="L23" s="42">
        <v>13.333333333333334</v>
      </c>
      <c r="M23" s="58">
        <v>94</v>
      </c>
      <c r="N23" s="42">
        <v>14.135338345864662</v>
      </c>
      <c r="O23" s="58">
        <v>141</v>
      </c>
      <c r="P23" s="42">
        <v>18.123393316195372</v>
      </c>
      <c r="Q23" s="58">
        <v>99</v>
      </c>
      <c r="R23" s="42">
        <v>16.071428571428573</v>
      </c>
      <c r="S23" s="58">
        <v>66</v>
      </c>
      <c r="T23" s="42">
        <v>15.639810426540285</v>
      </c>
      <c r="U23" s="58">
        <v>46</v>
      </c>
      <c r="V23" s="42">
        <v>13.690476190476192</v>
      </c>
      <c r="X23" s="58"/>
      <c r="Y23" s="42"/>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row>
    <row r="24" spans="1:75" x14ac:dyDescent="0.35">
      <c r="A24" s="16"/>
      <c r="B24" s="34" t="s">
        <v>293</v>
      </c>
      <c r="C24" s="58">
        <v>6</v>
      </c>
      <c r="D24" s="42">
        <v>1.4018691588785046</v>
      </c>
      <c r="E24" s="58" t="s">
        <v>272</v>
      </c>
      <c r="F24" s="42" t="s">
        <v>231</v>
      </c>
      <c r="G24" s="58" t="s">
        <v>272</v>
      </c>
      <c r="H24" s="42" t="s">
        <v>231</v>
      </c>
      <c r="I24" s="58">
        <v>5</v>
      </c>
      <c r="J24" s="42">
        <v>1.1389521640091116</v>
      </c>
      <c r="K24" s="58">
        <v>4</v>
      </c>
      <c r="L24" s="42">
        <v>0.68376068376068377</v>
      </c>
      <c r="M24" s="58" t="s">
        <v>272</v>
      </c>
      <c r="N24" s="42" t="s">
        <v>231</v>
      </c>
      <c r="O24" s="58">
        <v>8</v>
      </c>
      <c r="P24" s="42">
        <v>1.0282776349614395</v>
      </c>
      <c r="Q24" s="58">
        <v>6</v>
      </c>
      <c r="R24" s="42">
        <v>0.97402597402597402</v>
      </c>
      <c r="S24" s="58">
        <v>4</v>
      </c>
      <c r="T24" s="42">
        <v>0.94786729857819907</v>
      </c>
      <c r="U24" s="58" t="s">
        <v>272</v>
      </c>
      <c r="V24" s="42" t="s">
        <v>231</v>
      </c>
      <c r="X24" s="58"/>
      <c r="Y24" s="42"/>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row>
    <row r="25" spans="1:75" x14ac:dyDescent="0.35">
      <c r="A25" s="16"/>
      <c r="B25" s="34" t="s">
        <v>294</v>
      </c>
      <c r="C25" s="58">
        <v>19</v>
      </c>
      <c r="D25" s="42">
        <v>4.4392523364485976</v>
      </c>
      <c r="E25" s="58">
        <v>10</v>
      </c>
      <c r="F25" s="42">
        <v>2.1786492374727668</v>
      </c>
      <c r="G25" s="58">
        <v>7</v>
      </c>
      <c r="H25" s="42">
        <v>1.6548463356973995</v>
      </c>
      <c r="I25" s="58">
        <v>7</v>
      </c>
      <c r="J25" s="42">
        <v>1.5945330296127564</v>
      </c>
      <c r="K25" s="58">
        <v>13</v>
      </c>
      <c r="L25" s="42">
        <v>2.2222222222222223</v>
      </c>
      <c r="M25" s="58">
        <v>14</v>
      </c>
      <c r="N25" s="42">
        <v>2.1052631578947367</v>
      </c>
      <c r="O25" s="58">
        <v>12</v>
      </c>
      <c r="P25" s="42">
        <v>1.5424164524421593</v>
      </c>
      <c r="Q25" s="58">
        <v>14</v>
      </c>
      <c r="R25" s="42">
        <v>2.2727272727272729</v>
      </c>
      <c r="S25" s="58">
        <v>7</v>
      </c>
      <c r="T25" s="42">
        <v>1.6587677725118484</v>
      </c>
      <c r="U25" s="58">
        <v>11</v>
      </c>
      <c r="V25" s="42">
        <v>3.2738095238095242</v>
      </c>
      <c r="X25" s="58"/>
      <c r="Y25" s="42"/>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row>
    <row r="26" spans="1:75" x14ac:dyDescent="0.35">
      <c r="A26" s="16"/>
      <c r="B26" s="34" t="s">
        <v>196</v>
      </c>
      <c r="C26" s="58">
        <v>36</v>
      </c>
      <c r="D26" s="42">
        <v>8.4112149532710276</v>
      </c>
      <c r="E26" s="58">
        <v>37</v>
      </c>
      <c r="F26" s="42">
        <v>8.0610021786492378</v>
      </c>
      <c r="G26" s="58">
        <v>42</v>
      </c>
      <c r="H26" s="42">
        <v>9.9290780141843982</v>
      </c>
      <c r="I26" s="58">
        <v>47</v>
      </c>
      <c r="J26" s="42">
        <v>10.70615034168565</v>
      </c>
      <c r="K26" s="58">
        <v>60</v>
      </c>
      <c r="L26" s="42">
        <v>10.256410256410255</v>
      </c>
      <c r="M26" s="58">
        <v>48</v>
      </c>
      <c r="N26" s="42">
        <v>7.2180451127819554</v>
      </c>
      <c r="O26" s="58">
        <v>68</v>
      </c>
      <c r="P26" s="42">
        <v>8.7403598971722367</v>
      </c>
      <c r="Q26" s="58">
        <v>49</v>
      </c>
      <c r="R26" s="42">
        <v>7.9545454545454541</v>
      </c>
      <c r="S26" s="58">
        <v>44</v>
      </c>
      <c r="T26" s="42">
        <v>10.42654028436019</v>
      </c>
      <c r="U26" s="58">
        <v>46</v>
      </c>
      <c r="V26" s="42">
        <v>13.690476190476192</v>
      </c>
      <c r="X26" s="58"/>
      <c r="Y26" s="42"/>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row>
    <row r="27" spans="1:75" x14ac:dyDescent="0.35">
      <c r="A27" s="16"/>
      <c r="B27" s="34" t="s">
        <v>295</v>
      </c>
      <c r="C27" s="58">
        <v>25</v>
      </c>
      <c r="D27" s="42">
        <v>5.8411214953271031</v>
      </c>
      <c r="E27" s="58">
        <v>40</v>
      </c>
      <c r="F27" s="42">
        <v>8.7145969498910674</v>
      </c>
      <c r="G27" s="58">
        <v>30</v>
      </c>
      <c r="H27" s="42">
        <v>7.0921985815602842</v>
      </c>
      <c r="I27" s="58">
        <v>24</v>
      </c>
      <c r="J27" s="42">
        <v>5.4669703872437356</v>
      </c>
      <c r="K27" s="58">
        <v>52</v>
      </c>
      <c r="L27" s="42">
        <v>8.8888888888888893</v>
      </c>
      <c r="M27" s="58">
        <v>55</v>
      </c>
      <c r="N27" s="42">
        <v>8.2706766917293226</v>
      </c>
      <c r="O27" s="58">
        <v>65</v>
      </c>
      <c r="P27" s="42">
        <v>8.3547557840616982</v>
      </c>
      <c r="Q27" s="58">
        <v>42</v>
      </c>
      <c r="R27" s="42">
        <v>6.8181818181818175</v>
      </c>
      <c r="S27" s="58">
        <v>35</v>
      </c>
      <c r="T27" s="42">
        <v>8.293838862559241</v>
      </c>
      <c r="U27" s="58">
        <v>29</v>
      </c>
      <c r="V27" s="42">
        <v>8.6309523809523814</v>
      </c>
      <c r="X27" s="58"/>
      <c r="Y27" s="42"/>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row>
    <row r="28" spans="1:75" x14ac:dyDescent="0.35">
      <c r="A28" s="16"/>
      <c r="B28" s="34" t="s">
        <v>296</v>
      </c>
      <c r="C28" s="58">
        <v>71</v>
      </c>
      <c r="D28" s="42">
        <v>16.588785046728972</v>
      </c>
      <c r="E28" s="58">
        <v>99</v>
      </c>
      <c r="F28" s="42">
        <v>21.568627450980394</v>
      </c>
      <c r="G28" s="58">
        <v>92</v>
      </c>
      <c r="H28" s="42">
        <v>21.749408983451538</v>
      </c>
      <c r="I28" s="58">
        <v>88</v>
      </c>
      <c r="J28" s="42">
        <v>20.045558086560362</v>
      </c>
      <c r="K28" s="58">
        <v>135</v>
      </c>
      <c r="L28" s="42">
        <v>23.076923076923077</v>
      </c>
      <c r="M28" s="58">
        <v>157</v>
      </c>
      <c r="N28" s="42">
        <v>23.609022556390975</v>
      </c>
      <c r="O28" s="58">
        <v>211</v>
      </c>
      <c r="P28" s="42">
        <v>27.120822622107969</v>
      </c>
      <c r="Q28" s="58">
        <v>188</v>
      </c>
      <c r="R28" s="42">
        <v>30.519480519480517</v>
      </c>
      <c r="S28" s="58">
        <v>119</v>
      </c>
      <c r="T28" s="42">
        <v>28.199052132701425</v>
      </c>
      <c r="U28" s="58">
        <v>65</v>
      </c>
      <c r="V28" s="42">
        <v>19.345238095238095</v>
      </c>
      <c r="X28" s="58"/>
      <c r="Y28" s="42"/>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row>
    <row r="29" spans="1:75" x14ac:dyDescent="0.35">
      <c r="A29" s="16"/>
      <c r="B29" s="34" t="s">
        <v>297</v>
      </c>
      <c r="C29" s="58">
        <v>119</v>
      </c>
      <c r="D29" s="42">
        <v>27.803738317757009</v>
      </c>
      <c r="E29" s="58">
        <v>121</v>
      </c>
      <c r="F29" s="42">
        <v>26.361655773420477</v>
      </c>
      <c r="G29" s="58">
        <v>89</v>
      </c>
      <c r="H29" s="42">
        <v>21.040189125295509</v>
      </c>
      <c r="I29" s="58">
        <v>76</v>
      </c>
      <c r="J29" s="42">
        <v>17.312072892938495</v>
      </c>
      <c r="K29" s="58">
        <v>69</v>
      </c>
      <c r="L29" s="42">
        <v>11.794871794871794</v>
      </c>
      <c r="M29" s="58">
        <v>94</v>
      </c>
      <c r="N29" s="42">
        <v>14.135338345864662</v>
      </c>
      <c r="O29" s="58">
        <v>84</v>
      </c>
      <c r="P29" s="42">
        <v>10.796915167095115</v>
      </c>
      <c r="Q29" s="58">
        <v>59</v>
      </c>
      <c r="R29" s="42">
        <v>9.5779220779220786</v>
      </c>
      <c r="S29" s="58">
        <v>56</v>
      </c>
      <c r="T29" s="42">
        <v>13.270142180094787</v>
      </c>
      <c r="U29" s="58">
        <v>60</v>
      </c>
      <c r="V29" s="42">
        <v>17.857142857142858</v>
      </c>
      <c r="X29" s="58"/>
      <c r="Y29" s="42"/>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row>
    <row r="30" spans="1:75" x14ac:dyDescent="0.35">
      <c r="A30" s="16"/>
      <c r="B30" s="34" t="s">
        <v>298</v>
      </c>
      <c r="C30" s="58">
        <v>56</v>
      </c>
      <c r="D30" s="42">
        <v>13.084112149532709</v>
      </c>
      <c r="E30" s="58">
        <v>57</v>
      </c>
      <c r="F30" s="42">
        <v>12.418300653594772</v>
      </c>
      <c r="G30" s="58">
        <v>64</v>
      </c>
      <c r="H30" s="42">
        <v>15.130023640661939</v>
      </c>
      <c r="I30" s="58">
        <v>76</v>
      </c>
      <c r="J30" s="42">
        <v>17.312072892938495</v>
      </c>
      <c r="K30" s="58">
        <v>92</v>
      </c>
      <c r="L30" s="42">
        <v>15.726495726495726</v>
      </c>
      <c r="M30" s="58">
        <v>108</v>
      </c>
      <c r="N30" s="42">
        <v>16.2406015037594</v>
      </c>
      <c r="O30" s="58">
        <v>110</v>
      </c>
      <c r="P30" s="42">
        <v>14.138817480719796</v>
      </c>
      <c r="Q30" s="58">
        <v>88</v>
      </c>
      <c r="R30" s="42">
        <v>14.285714285714285</v>
      </c>
      <c r="S30" s="58">
        <v>67</v>
      </c>
      <c r="T30" s="42">
        <v>15.876777251184834</v>
      </c>
      <c r="U30" s="58">
        <v>41</v>
      </c>
      <c r="V30" s="42">
        <v>12.202380952380953</v>
      </c>
      <c r="X30" s="58"/>
      <c r="Y30" s="42"/>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row>
    <row r="31" spans="1:75" x14ac:dyDescent="0.35">
      <c r="A31" s="16"/>
      <c r="B31" s="34" t="s">
        <v>299</v>
      </c>
      <c r="C31" s="58">
        <v>32</v>
      </c>
      <c r="D31" s="42">
        <v>7.4766355140186906</v>
      </c>
      <c r="E31" s="58">
        <v>24</v>
      </c>
      <c r="F31" s="42">
        <v>5.2287581699346406</v>
      </c>
      <c r="G31" s="58">
        <v>22</v>
      </c>
      <c r="H31" s="42">
        <v>5.2009456264775409</v>
      </c>
      <c r="I31" s="58">
        <v>31</v>
      </c>
      <c r="J31" s="42">
        <v>7.0615034168564916</v>
      </c>
      <c r="K31" s="58">
        <v>42</v>
      </c>
      <c r="L31" s="42">
        <v>7.1794871794871788</v>
      </c>
      <c r="M31" s="58">
        <v>49</v>
      </c>
      <c r="N31" s="42">
        <v>7.3684210526315779</v>
      </c>
      <c r="O31" s="58">
        <v>40</v>
      </c>
      <c r="P31" s="42">
        <v>5.1413881748071981</v>
      </c>
      <c r="Q31" s="58">
        <v>44</v>
      </c>
      <c r="R31" s="42">
        <v>7.1428571428571423</v>
      </c>
      <c r="S31" s="58">
        <v>13</v>
      </c>
      <c r="T31" s="42">
        <v>3.080568720379147</v>
      </c>
      <c r="U31" s="58">
        <v>18</v>
      </c>
      <c r="V31" s="42">
        <v>5.3571428571428568</v>
      </c>
      <c r="X31" s="58"/>
      <c r="Y31" s="42"/>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row>
    <row r="32" spans="1:75" x14ac:dyDescent="0.35">
      <c r="A32" s="16"/>
      <c r="B32" s="34" t="s">
        <v>300</v>
      </c>
      <c r="C32" s="58">
        <v>11</v>
      </c>
      <c r="D32" s="42">
        <v>2.570093457943925</v>
      </c>
      <c r="E32" s="58">
        <v>8</v>
      </c>
      <c r="F32" s="42">
        <v>1.7429193899782136</v>
      </c>
      <c r="G32" s="58">
        <v>6</v>
      </c>
      <c r="H32" s="42">
        <v>1.4184397163120568</v>
      </c>
      <c r="I32" s="58">
        <v>9</v>
      </c>
      <c r="J32" s="42">
        <v>2.0501138952164011</v>
      </c>
      <c r="K32" s="58">
        <v>9</v>
      </c>
      <c r="L32" s="42">
        <v>1.5384615384615385</v>
      </c>
      <c r="M32" s="58">
        <v>21</v>
      </c>
      <c r="N32" s="42">
        <v>3.1578947368421053</v>
      </c>
      <c r="O32" s="58">
        <v>18</v>
      </c>
      <c r="P32" s="42">
        <v>2.3136246786632388</v>
      </c>
      <c r="Q32" s="58">
        <v>14</v>
      </c>
      <c r="R32" s="42">
        <v>2.2727272727272729</v>
      </c>
      <c r="S32" s="58">
        <v>6</v>
      </c>
      <c r="T32" s="42">
        <v>1.4218009478672986</v>
      </c>
      <c r="U32" s="58">
        <v>5</v>
      </c>
      <c r="V32" s="42">
        <v>1.4880952380952379</v>
      </c>
      <c r="X32" s="58"/>
      <c r="Y32" s="42"/>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row>
    <row r="33" spans="1:75" x14ac:dyDescent="0.35">
      <c r="A33" s="16"/>
      <c r="B33" s="34" t="s">
        <v>230</v>
      </c>
      <c r="C33" s="58">
        <v>19</v>
      </c>
      <c r="D33" s="42">
        <v>4.4392523364485976</v>
      </c>
      <c r="E33" s="58">
        <v>11</v>
      </c>
      <c r="F33" s="42">
        <v>2.3965141612200433</v>
      </c>
      <c r="G33" s="58">
        <v>23</v>
      </c>
      <c r="H33" s="42">
        <v>5.4373522458628845</v>
      </c>
      <c r="I33" s="58">
        <v>14</v>
      </c>
      <c r="J33" s="42">
        <v>3.1890660592255129</v>
      </c>
      <c r="K33" s="58">
        <v>24</v>
      </c>
      <c r="L33" s="42">
        <v>4.1025641025641022</v>
      </c>
      <c r="M33" s="58">
        <v>13</v>
      </c>
      <c r="N33" s="42">
        <v>1.9548872180451129</v>
      </c>
      <c r="O33" s="58">
        <v>10</v>
      </c>
      <c r="P33" s="42">
        <v>1.2853470437017995</v>
      </c>
      <c r="Q33" s="58">
        <v>8</v>
      </c>
      <c r="R33" s="42">
        <v>1.2987012987012987</v>
      </c>
      <c r="S33" s="58" t="s">
        <v>272</v>
      </c>
      <c r="T33" s="42" t="s">
        <v>231</v>
      </c>
      <c r="U33" s="58">
        <v>6</v>
      </c>
      <c r="V33" s="42">
        <v>1.7857142857142856</v>
      </c>
      <c r="X33" s="58"/>
      <c r="Y33" s="42"/>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row>
    <row r="34" spans="1:75" x14ac:dyDescent="0.35">
      <c r="A34" s="16"/>
      <c r="B34" s="36" t="s">
        <v>269</v>
      </c>
      <c r="C34" s="88">
        <v>428</v>
      </c>
      <c r="D34" s="89">
        <v>100</v>
      </c>
      <c r="E34" s="88">
        <v>459</v>
      </c>
      <c r="F34" s="89">
        <v>100</v>
      </c>
      <c r="G34" s="88">
        <v>423</v>
      </c>
      <c r="H34" s="89">
        <v>100</v>
      </c>
      <c r="I34" s="88">
        <v>439</v>
      </c>
      <c r="J34" s="89">
        <v>100</v>
      </c>
      <c r="K34" s="88">
        <v>585</v>
      </c>
      <c r="L34" s="89">
        <v>100</v>
      </c>
      <c r="M34" s="88">
        <v>665</v>
      </c>
      <c r="N34" s="89">
        <v>100</v>
      </c>
      <c r="O34" s="88">
        <v>778</v>
      </c>
      <c r="P34" s="89">
        <v>100</v>
      </c>
      <c r="Q34" s="88">
        <v>616</v>
      </c>
      <c r="R34" s="89">
        <v>99.999999999999986</v>
      </c>
      <c r="S34" s="88">
        <v>422</v>
      </c>
      <c r="T34" s="89">
        <v>100</v>
      </c>
      <c r="U34" s="88">
        <v>336</v>
      </c>
      <c r="V34" s="89">
        <v>100.00000000000001</v>
      </c>
      <c r="X34" s="135"/>
      <c r="Y34" s="136"/>
    </row>
    <row r="35" spans="1:75" x14ac:dyDescent="0.35">
      <c r="A35" s="16"/>
      <c r="B35" s="37"/>
      <c r="C35" s="45"/>
      <c r="D35" s="69"/>
      <c r="E35" s="45"/>
      <c r="F35" s="69"/>
      <c r="G35" s="45"/>
      <c r="H35" s="69"/>
      <c r="I35" s="45"/>
      <c r="J35" s="69"/>
      <c r="K35" s="45"/>
      <c r="L35" s="69"/>
      <c r="M35" s="45"/>
      <c r="N35" s="69"/>
      <c r="O35" s="45"/>
      <c r="P35" s="69"/>
      <c r="Q35" s="45"/>
      <c r="R35" s="69"/>
      <c r="S35" s="45"/>
      <c r="T35" s="69"/>
      <c r="U35" s="45"/>
      <c r="V35" s="6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row>
    <row r="36" spans="1:75" x14ac:dyDescent="0.35">
      <c r="A36" s="16"/>
      <c r="B36" s="34"/>
      <c r="C36" s="58"/>
      <c r="D36" s="55"/>
      <c r="E36" s="58"/>
      <c r="F36" s="55"/>
      <c r="G36" s="58"/>
      <c r="H36" s="55"/>
      <c r="I36" s="58"/>
      <c r="J36" s="55"/>
      <c r="K36" s="58"/>
      <c r="L36" s="55"/>
      <c r="M36" s="58"/>
      <c r="N36" s="55"/>
      <c r="O36" s="58"/>
      <c r="P36" s="16"/>
      <c r="Q36" s="58"/>
      <c r="R36" s="16"/>
      <c r="S36" s="58"/>
      <c r="T36" s="16"/>
      <c r="U36" s="58"/>
      <c r="V36" s="16"/>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row>
    <row r="37" spans="1:75" x14ac:dyDescent="0.35">
      <c r="A37" s="16"/>
      <c r="B37" s="36" t="s">
        <v>269</v>
      </c>
      <c r="C37" s="58"/>
      <c r="D37" s="55"/>
      <c r="E37" s="58"/>
      <c r="F37" s="55"/>
      <c r="G37" s="58"/>
      <c r="H37" s="55"/>
      <c r="I37" s="58"/>
      <c r="J37" s="55"/>
      <c r="K37" s="58"/>
      <c r="L37" s="55"/>
      <c r="M37" s="58"/>
      <c r="N37" s="55"/>
      <c r="O37" s="58"/>
      <c r="P37" s="16"/>
      <c r="Q37" s="58"/>
      <c r="R37" s="16"/>
      <c r="S37" s="58"/>
      <c r="T37" s="16"/>
      <c r="U37" s="58"/>
      <c r="V37" s="16"/>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row>
    <row r="38" spans="1:75" x14ac:dyDescent="0.35">
      <c r="A38" s="16"/>
      <c r="B38" s="34" t="s">
        <v>188</v>
      </c>
      <c r="C38" s="58">
        <v>56</v>
      </c>
      <c r="D38" s="42">
        <f t="shared" ref="D38:D50" si="8">C38/$C$50*100</f>
        <v>1.131770412287793</v>
      </c>
      <c r="E38" s="58">
        <v>49</v>
      </c>
      <c r="F38" s="42">
        <f t="shared" ref="F38:F50" si="9">E38/$E$50*100</f>
        <v>0.96003134796238243</v>
      </c>
      <c r="G38" s="58">
        <v>43</v>
      </c>
      <c r="H38" s="42">
        <f t="shared" ref="H38:H50" si="10">G38/$G$50*100</f>
        <v>0.82740042332114694</v>
      </c>
      <c r="I38" s="58">
        <v>47</v>
      </c>
      <c r="J38" s="42">
        <f t="shared" ref="J38:J50" si="11">I38/$I$50*100</f>
        <v>0.86811968969338749</v>
      </c>
      <c r="K38" s="58">
        <v>69</v>
      </c>
      <c r="L38" s="42">
        <f t="shared" ref="L38:L50" si="12">K38/$K$50*100</f>
        <v>1.1091464394791832</v>
      </c>
      <c r="M38" s="58">
        <v>63</v>
      </c>
      <c r="N38" s="42">
        <f t="shared" ref="N38:N50" si="13">M38/$M$50*100</f>
        <v>0.97147262914417887</v>
      </c>
      <c r="O38" s="58">
        <v>67</v>
      </c>
      <c r="P38" s="42">
        <f t="shared" ref="P38:P50" si="14">O38/$O$50*100</f>
        <v>0.87444531453928476</v>
      </c>
      <c r="Q38" s="58">
        <f>Q6+Q22</f>
        <v>57</v>
      </c>
      <c r="R38" s="42">
        <f t="shared" ref="R38:R50" si="15">Q38/$Q$50*100</f>
        <v>0.80702251168058903</v>
      </c>
      <c r="S38" s="58">
        <v>48</v>
      </c>
      <c r="T38" s="42">
        <v>0.87687248812568508</v>
      </c>
      <c r="U38" s="58">
        <v>45</v>
      </c>
      <c r="V38" s="42">
        <v>0.88269909768536692</v>
      </c>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row>
    <row r="39" spans="1:75" x14ac:dyDescent="0.35">
      <c r="A39" s="16"/>
      <c r="B39" s="34" t="s">
        <v>190</v>
      </c>
      <c r="C39" s="58">
        <v>693</v>
      </c>
      <c r="D39" s="42">
        <f t="shared" si="8"/>
        <v>14.005658852061439</v>
      </c>
      <c r="E39" s="58">
        <v>771</v>
      </c>
      <c r="F39" s="42">
        <f t="shared" si="9"/>
        <v>15.105799373040751</v>
      </c>
      <c r="G39" s="58">
        <v>892</v>
      </c>
      <c r="H39" s="42">
        <f t="shared" si="10"/>
        <v>17.163748316336346</v>
      </c>
      <c r="I39" s="58">
        <v>1035</v>
      </c>
      <c r="J39" s="42">
        <f t="shared" si="11"/>
        <v>19.117103804950126</v>
      </c>
      <c r="K39" s="58">
        <v>1391</v>
      </c>
      <c r="L39" s="42">
        <f t="shared" si="12"/>
        <v>22.359749236457162</v>
      </c>
      <c r="M39" s="58">
        <v>1525</v>
      </c>
      <c r="N39" s="42">
        <f t="shared" si="13"/>
        <v>23.515805705474172</v>
      </c>
      <c r="O39" s="58">
        <v>1828</v>
      </c>
      <c r="P39" s="42">
        <f t="shared" si="14"/>
        <v>23.858000522056905</v>
      </c>
      <c r="Q39" s="58">
        <f t="shared" ref="Q39:Q49" si="16">Q7+Q23</f>
        <v>1633</v>
      </c>
      <c r="R39" s="42">
        <f t="shared" si="15"/>
        <v>23.120487045164946</v>
      </c>
      <c r="S39" s="58">
        <v>1300</v>
      </c>
      <c r="T39" s="42">
        <v>23.748629886737305</v>
      </c>
      <c r="U39" s="58">
        <v>1380</v>
      </c>
      <c r="V39" s="42">
        <v>27.069438995684582</v>
      </c>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row>
    <row r="40" spans="1:75" x14ac:dyDescent="0.35">
      <c r="A40" s="16"/>
      <c r="B40" s="34" t="s">
        <v>293</v>
      </c>
      <c r="C40" s="58">
        <v>215</v>
      </c>
      <c r="D40" s="42">
        <f t="shared" si="8"/>
        <v>4.3451899757477772</v>
      </c>
      <c r="E40" s="58">
        <v>242</v>
      </c>
      <c r="F40" s="42">
        <f t="shared" si="9"/>
        <v>4.7413793103448274</v>
      </c>
      <c r="G40" s="58">
        <v>252</v>
      </c>
      <c r="H40" s="42">
        <f t="shared" si="10"/>
        <v>4.8489513180681163</v>
      </c>
      <c r="I40" s="58">
        <v>272</v>
      </c>
      <c r="J40" s="42">
        <f t="shared" si="11"/>
        <v>5.0240118212042848</v>
      </c>
      <c r="K40" s="58">
        <v>317</v>
      </c>
      <c r="L40" s="42">
        <f t="shared" si="12"/>
        <v>5.09564378717248</v>
      </c>
      <c r="M40" s="58">
        <v>342</v>
      </c>
      <c r="N40" s="42">
        <f t="shared" si="13"/>
        <v>5.2737085582112568</v>
      </c>
      <c r="O40" s="58">
        <v>364</v>
      </c>
      <c r="P40" s="42">
        <f t="shared" si="14"/>
        <v>4.7507178282432783</v>
      </c>
      <c r="Q40" s="58">
        <f t="shared" si="16"/>
        <v>340</v>
      </c>
      <c r="R40" s="42">
        <f t="shared" si="15"/>
        <v>4.8138184907263204</v>
      </c>
      <c r="S40" s="58">
        <v>236</v>
      </c>
      <c r="T40" s="42">
        <v>4.3112897332846183</v>
      </c>
      <c r="U40" s="58">
        <v>315</v>
      </c>
      <c r="V40" s="42">
        <v>6.1788936837975674</v>
      </c>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row>
    <row r="41" spans="1:75" x14ac:dyDescent="0.35">
      <c r="A41" s="16"/>
      <c r="B41" s="34" t="s">
        <v>294</v>
      </c>
      <c r="C41" s="58">
        <v>178</v>
      </c>
      <c r="D41" s="42">
        <f t="shared" si="8"/>
        <v>3.5974130962004849</v>
      </c>
      <c r="E41" s="58">
        <v>173</v>
      </c>
      <c r="F41" s="42">
        <f t="shared" si="9"/>
        <v>3.3894984326018811</v>
      </c>
      <c r="G41" s="58">
        <v>166</v>
      </c>
      <c r="H41" s="42">
        <f t="shared" si="10"/>
        <v>3.1941504714258224</v>
      </c>
      <c r="I41" s="58">
        <v>142</v>
      </c>
      <c r="J41" s="42">
        <f t="shared" si="11"/>
        <v>2.6228297007757662</v>
      </c>
      <c r="K41" s="58">
        <v>163</v>
      </c>
      <c r="L41" s="42">
        <f t="shared" si="12"/>
        <v>2.6201575309435778</v>
      </c>
      <c r="M41" s="58">
        <v>167</v>
      </c>
      <c r="N41" s="42">
        <f t="shared" si="13"/>
        <v>2.5751734772552042</v>
      </c>
      <c r="O41" s="58">
        <v>175</v>
      </c>
      <c r="P41" s="42">
        <f t="shared" si="14"/>
        <v>2.2839989558861915</v>
      </c>
      <c r="Q41" s="58">
        <f t="shared" si="16"/>
        <v>169</v>
      </c>
      <c r="R41" s="42">
        <f t="shared" si="15"/>
        <v>2.3927509556845536</v>
      </c>
      <c r="S41" s="58">
        <v>113</v>
      </c>
      <c r="T41" s="42">
        <v>2.0643039824625502</v>
      </c>
      <c r="U41" s="58">
        <v>120</v>
      </c>
      <c r="V41" s="42">
        <v>2.3538642604943116</v>
      </c>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row>
    <row r="42" spans="1:75" x14ac:dyDescent="0.35">
      <c r="A42" s="16"/>
      <c r="B42" s="34" t="s">
        <v>196</v>
      </c>
      <c r="C42" s="58">
        <v>506</v>
      </c>
      <c r="D42" s="42">
        <f t="shared" si="8"/>
        <v>10.22635408245756</v>
      </c>
      <c r="E42" s="58">
        <v>437</v>
      </c>
      <c r="F42" s="42">
        <f t="shared" si="9"/>
        <v>8.5619122257053295</v>
      </c>
      <c r="G42" s="58">
        <v>525</v>
      </c>
      <c r="H42" s="42">
        <f t="shared" si="10"/>
        <v>10.101981912641909</v>
      </c>
      <c r="I42" s="58">
        <v>598</v>
      </c>
      <c r="J42" s="42">
        <f t="shared" si="11"/>
        <v>11.045437753971186</v>
      </c>
      <c r="K42" s="58">
        <v>662</v>
      </c>
      <c r="L42" s="42">
        <f t="shared" si="12"/>
        <v>10.641375984568398</v>
      </c>
      <c r="M42" s="58">
        <v>643</v>
      </c>
      <c r="N42" s="42">
        <f t="shared" si="13"/>
        <v>9.9151888974556659</v>
      </c>
      <c r="O42" s="58">
        <v>705</v>
      </c>
      <c r="P42" s="42">
        <f t="shared" si="14"/>
        <v>9.2012529365700875</v>
      </c>
      <c r="Q42" s="58">
        <f t="shared" si="16"/>
        <v>732</v>
      </c>
      <c r="R42" s="42">
        <f t="shared" si="15"/>
        <v>10.363868044740196</v>
      </c>
      <c r="S42" s="58">
        <v>598</v>
      </c>
      <c r="T42" s="42">
        <v>10.92436974789916</v>
      </c>
      <c r="U42" s="58">
        <v>519</v>
      </c>
      <c r="V42" s="42">
        <v>10.180462926637897</v>
      </c>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row>
    <row r="43" spans="1:75" x14ac:dyDescent="0.35">
      <c r="A43" s="16"/>
      <c r="B43" s="34" t="s">
        <v>295</v>
      </c>
      <c r="C43" s="58">
        <v>123</v>
      </c>
      <c r="D43" s="42">
        <f t="shared" si="8"/>
        <v>2.4858528698464029</v>
      </c>
      <c r="E43" s="58">
        <v>162</v>
      </c>
      <c r="F43" s="42">
        <f t="shared" si="9"/>
        <v>3.1739811912225706</v>
      </c>
      <c r="G43" s="58">
        <v>144</v>
      </c>
      <c r="H43" s="42">
        <f t="shared" si="10"/>
        <v>2.7708293246103519</v>
      </c>
      <c r="I43" s="58">
        <v>143</v>
      </c>
      <c r="J43" s="42">
        <f t="shared" si="11"/>
        <v>2.6413003324713706</v>
      </c>
      <c r="K43" s="58">
        <v>204</v>
      </c>
      <c r="L43" s="42">
        <f t="shared" si="12"/>
        <v>3.2792155601993249</v>
      </c>
      <c r="M43" s="58">
        <v>199</v>
      </c>
      <c r="N43" s="42">
        <f t="shared" si="13"/>
        <v>3.0686198920585968</v>
      </c>
      <c r="O43" s="58">
        <v>256</v>
      </c>
      <c r="P43" s="42">
        <f t="shared" si="14"/>
        <v>3.3411641868963717</v>
      </c>
      <c r="Q43" s="58">
        <f t="shared" si="16"/>
        <v>255</v>
      </c>
      <c r="R43" s="42">
        <f t="shared" si="15"/>
        <v>3.6103638680447401</v>
      </c>
      <c r="S43" s="58">
        <v>154</v>
      </c>
      <c r="T43" s="42">
        <v>2.8132992327365729</v>
      </c>
      <c r="U43" s="58">
        <v>147</v>
      </c>
      <c r="V43" s="42">
        <v>2.8834837191055316</v>
      </c>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row>
    <row r="44" spans="1:75" x14ac:dyDescent="0.35">
      <c r="A44" s="16"/>
      <c r="B44" s="34" t="s">
        <v>296</v>
      </c>
      <c r="C44" s="58">
        <v>641</v>
      </c>
      <c r="D44" s="42">
        <f t="shared" si="8"/>
        <v>12.954729183508487</v>
      </c>
      <c r="E44" s="58">
        <v>754</v>
      </c>
      <c r="F44" s="42">
        <f t="shared" si="9"/>
        <v>14.772727272727273</v>
      </c>
      <c r="G44" s="58">
        <v>733</v>
      </c>
      <c r="H44" s="42">
        <f t="shared" si="10"/>
        <v>14.104290937079083</v>
      </c>
      <c r="I44" s="58">
        <v>856</v>
      </c>
      <c r="J44" s="42">
        <f t="shared" si="11"/>
        <v>15.810860731437016</v>
      </c>
      <c r="K44" s="58">
        <v>1047</v>
      </c>
      <c r="L44" s="42">
        <f t="shared" si="12"/>
        <v>16.830091625140653</v>
      </c>
      <c r="M44" s="58">
        <v>1140</v>
      </c>
      <c r="N44" s="42">
        <f t="shared" si="13"/>
        <v>17.579028527370856</v>
      </c>
      <c r="O44" s="58">
        <v>1620</v>
      </c>
      <c r="P44" s="42">
        <f t="shared" si="14"/>
        <v>21.143304620203601</v>
      </c>
      <c r="Q44" s="58">
        <f t="shared" si="16"/>
        <v>1490</v>
      </c>
      <c r="R44" s="42">
        <f t="shared" si="15"/>
        <v>21.095851621124169</v>
      </c>
      <c r="S44" s="58">
        <v>1169</v>
      </c>
      <c r="T44" s="42">
        <v>21.355498721227622</v>
      </c>
      <c r="U44" s="58">
        <v>924</v>
      </c>
      <c r="V44" s="42">
        <v>18.124754805806198</v>
      </c>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row>
    <row r="45" spans="1:75" x14ac:dyDescent="0.35">
      <c r="A45" s="16"/>
      <c r="B45" s="34" t="s">
        <v>297</v>
      </c>
      <c r="C45" s="58">
        <v>1419</v>
      </c>
      <c r="D45" s="42">
        <f t="shared" si="8"/>
        <v>28.678253839935326</v>
      </c>
      <c r="E45" s="58">
        <v>1383</v>
      </c>
      <c r="F45" s="42">
        <f t="shared" si="9"/>
        <v>27.096394984326018</v>
      </c>
      <c r="G45" s="58">
        <v>1321</v>
      </c>
      <c r="H45" s="42">
        <f t="shared" si="10"/>
        <v>25.418510679238022</v>
      </c>
      <c r="I45" s="58">
        <v>1120</v>
      </c>
      <c r="J45" s="42">
        <f t="shared" si="11"/>
        <v>20.687107499076468</v>
      </c>
      <c r="K45" s="58">
        <v>1061</v>
      </c>
      <c r="L45" s="42">
        <f t="shared" si="12"/>
        <v>17.055135830252372</v>
      </c>
      <c r="M45" s="58">
        <v>1061</v>
      </c>
      <c r="N45" s="42">
        <f t="shared" si="13"/>
        <v>16.360832690824981</v>
      </c>
      <c r="O45" s="58">
        <v>1130</v>
      </c>
      <c r="P45" s="42">
        <f t="shared" si="14"/>
        <v>14.748107543722266</v>
      </c>
      <c r="Q45" s="58">
        <f t="shared" si="16"/>
        <v>1043</v>
      </c>
      <c r="R45" s="42">
        <f t="shared" si="15"/>
        <v>14.767096134786916</v>
      </c>
      <c r="S45" s="58">
        <v>919</v>
      </c>
      <c r="T45" s="42">
        <v>16.788454512239678</v>
      </c>
      <c r="U45" s="58">
        <v>837</v>
      </c>
      <c r="V45" s="42">
        <v>16.41820321694782</v>
      </c>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row>
    <row r="46" spans="1:75" x14ac:dyDescent="0.35">
      <c r="A46" s="16"/>
      <c r="B46" s="34" t="s">
        <v>298</v>
      </c>
      <c r="C46" s="58">
        <v>443</v>
      </c>
      <c r="D46" s="42">
        <f t="shared" si="8"/>
        <v>8.9531123686337928</v>
      </c>
      <c r="E46" s="58">
        <v>489</v>
      </c>
      <c r="F46" s="42">
        <f t="shared" si="9"/>
        <v>9.580721003134796</v>
      </c>
      <c r="G46" s="58">
        <v>519</v>
      </c>
      <c r="H46" s="42">
        <f t="shared" si="10"/>
        <v>9.9865306907831428</v>
      </c>
      <c r="I46" s="58">
        <v>612</v>
      </c>
      <c r="J46" s="42">
        <f t="shared" si="11"/>
        <v>11.304026597709642</v>
      </c>
      <c r="K46" s="58">
        <v>653</v>
      </c>
      <c r="L46" s="42">
        <f t="shared" si="12"/>
        <v>10.496704709853722</v>
      </c>
      <c r="M46" s="58">
        <v>650</v>
      </c>
      <c r="N46" s="42">
        <f t="shared" si="13"/>
        <v>10.023130300693909</v>
      </c>
      <c r="O46" s="58">
        <v>775</v>
      </c>
      <c r="P46" s="42">
        <f t="shared" si="14"/>
        <v>10.114852518924563</v>
      </c>
      <c r="Q46" s="58">
        <f t="shared" si="16"/>
        <v>686</v>
      </c>
      <c r="R46" s="42">
        <f t="shared" si="15"/>
        <v>9.7125867195242819</v>
      </c>
      <c r="S46" s="58">
        <v>579</v>
      </c>
      <c r="T46" s="42">
        <v>10.577274388016077</v>
      </c>
      <c r="U46" s="58">
        <v>429</v>
      </c>
      <c r="V46" s="42">
        <v>8.4150647312671634</v>
      </c>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row>
    <row r="47" spans="1:75" x14ac:dyDescent="0.35">
      <c r="A47" s="16"/>
      <c r="B47" s="34" t="s">
        <v>299</v>
      </c>
      <c r="C47" s="58">
        <v>433</v>
      </c>
      <c r="D47" s="42">
        <f t="shared" si="8"/>
        <v>8.7510105092966857</v>
      </c>
      <c r="E47" s="58">
        <v>416</v>
      </c>
      <c r="F47" s="42">
        <f t="shared" si="9"/>
        <v>8.1504702194357357</v>
      </c>
      <c r="G47" s="58">
        <v>374</v>
      </c>
      <c r="H47" s="42">
        <f t="shared" si="10"/>
        <v>7.1964594958629977</v>
      </c>
      <c r="I47" s="58">
        <v>409</v>
      </c>
      <c r="J47" s="42">
        <f t="shared" si="11"/>
        <v>7.5544883635020321</v>
      </c>
      <c r="K47" s="58">
        <v>406</v>
      </c>
      <c r="L47" s="42">
        <f t="shared" si="12"/>
        <v>6.5262819482398333</v>
      </c>
      <c r="M47" s="58">
        <v>464</v>
      </c>
      <c r="N47" s="42">
        <f t="shared" si="13"/>
        <v>7.1549730146491903</v>
      </c>
      <c r="O47" s="58">
        <v>495</v>
      </c>
      <c r="P47" s="42">
        <f t="shared" si="14"/>
        <v>6.4604541895066561</v>
      </c>
      <c r="Q47" s="58">
        <f t="shared" si="16"/>
        <v>405</v>
      </c>
      <c r="R47" s="42">
        <f t="shared" si="15"/>
        <v>5.7341073198357639</v>
      </c>
      <c r="S47" s="58">
        <v>215</v>
      </c>
      <c r="T47" s="42">
        <v>3.9276580197296309</v>
      </c>
      <c r="U47" s="58">
        <v>249</v>
      </c>
      <c r="V47" s="42">
        <v>4.8842683405256961</v>
      </c>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row>
    <row r="48" spans="1:75" x14ac:dyDescent="0.35">
      <c r="A48" s="16"/>
      <c r="B48" s="34" t="s">
        <v>300</v>
      </c>
      <c r="C48" s="58">
        <v>90</v>
      </c>
      <c r="D48" s="42">
        <f t="shared" si="8"/>
        <v>1.8189167340339529</v>
      </c>
      <c r="E48" s="58">
        <v>114</v>
      </c>
      <c r="F48" s="42">
        <f t="shared" si="9"/>
        <v>2.2335423197492164</v>
      </c>
      <c r="G48" s="58">
        <v>79</v>
      </c>
      <c r="H48" s="42">
        <f t="shared" si="10"/>
        <v>1.5201077544737349</v>
      </c>
      <c r="I48" s="58">
        <v>71</v>
      </c>
      <c r="J48" s="42">
        <f t="shared" si="11"/>
        <v>1.3114148503878831</v>
      </c>
      <c r="K48" s="58">
        <v>110</v>
      </c>
      <c r="L48" s="42">
        <f t="shared" si="12"/>
        <v>1.7682044687349301</v>
      </c>
      <c r="M48" s="58">
        <v>141</v>
      </c>
      <c r="N48" s="42">
        <f t="shared" si="13"/>
        <v>2.174248265227448</v>
      </c>
      <c r="O48" s="58">
        <v>173</v>
      </c>
      <c r="P48" s="42">
        <f t="shared" si="14"/>
        <v>2.2578961106760636</v>
      </c>
      <c r="Q48" s="58">
        <f t="shared" si="16"/>
        <v>144</v>
      </c>
      <c r="R48" s="42">
        <f t="shared" si="15"/>
        <v>2.0387937137193828</v>
      </c>
      <c r="S48" s="58">
        <v>82</v>
      </c>
      <c r="T48" s="42">
        <v>1.4979905005480454</v>
      </c>
      <c r="U48" s="58">
        <v>84</v>
      </c>
      <c r="V48" s="42">
        <v>1.6477049823460179</v>
      </c>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row>
    <row r="49" spans="1:75" x14ac:dyDescent="0.35">
      <c r="A49" s="16"/>
      <c r="B49" s="34" t="s">
        <v>230</v>
      </c>
      <c r="C49" s="58">
        <v>151</v>
      </c>
      <c r="D49" s="42">
        <f t="shared" si="8"/>
        <v>3.0517380759902992</v>
      </c>
      <c r="E49" s="58">
        <v>114</v>
      </c>
      <c r="F49" s="42">
        <f t="shared" si="9"/>
        <v>2.2335423197492164</v>
      </c>
      <c r="G49" s="58">
        <v>149</v>
      </c>
      <c r="H49" s="42">
        <f t="shared" si="10"/>
        <v>2.8670386761593227</v>
      </c>
      <c r="I49" s="58">
        <v>109</v>
      </c>
      <c r="J49" s="42">
        <f t="shared" si="11"/>
        <v>2.0132988548208348</v>
      </c>
      <c r="K49" s="58">
        <v>137</v>
      </c>
      <c r="L49" s="42">
        <f t="shared" si="12"/>
        <v>2.2022182928789586</v>
      </c>
      <c r="M49" s="58">
        <v>90</v>
      </c>
      <c r="N49" s="42">
        <f t="shared" si="13"/>
        <v>1.3878180416345411</v>
      </c>
      <c r="O49" s="58">
        <v>74</v>
      </c>
      <c r="P49" s="42">
        <f t="shared" si="14"/>
        <v>0.96580527277473249</v>
      </c>
      <c r="Q49" s="58">
        <f t="shared" si="16"/>
        <v>109</v>
      </c>
      <c r="R49" s="42">
        <f t="shared" si="15"/>
        <v>1.543253574968144</v>
      </c>
      <c r="S49" s="58">
        <v>61</v>
      </c>
      <c r="T49" s="42">
        <v>1.114358786993058</v>
      </c>
      <c r="U49" s="58">
        <v>49</v>
      </c>
      <c r="V49" s="42">
        <v>0.96116123970184397</v>
      </c>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row>
    <row r="50" spans="1:75" x14ac:dyDescent="0.35">
      <c r="A50" s="16"/>
      <c r="B50" s="36" t="s">
        <v>269</v>
      </c>
      <c r="C50" s="88">
        <v>4948</v>
      </c>
      <c r="D50" s="89">
        <f t="shared" si="8"/>
        <v>100</v>
      </c>
      <c r="E50" s="88">
        <v>5104</v>
      </c>
      <c r="F50" s="89">
        <f t="shared" si="9"/>
        <v>100</v>
      </c>
      <c r="G50" s="88">
        <v>5197</v>
      </c>
      <c r="H50" s="89">
        <f t="shared" si="10"/>
        <v>100</v>
      </c>
      <c r="I50" s="88">
        <v>5414</v>
      </c>
      <c r="J50" s="89">
        <f t="shared" si="11"/>
        <v>100</v>
      </c>
      <c r="K50" s="88">
        <v>6221</v>
      </c>
      <c r="L50" s="89">
        <f t="shared" si="12"/>
        <v>100</v>
      </c>
      <c r="M50" s="88">
        <v>6485</v>
      </c>
      <c r="N50" s="89">
        <f t="shared" si="13"/>
        <v>100</v>
      </c>
      <c r="O50" s="88">
        <v>7662</v>
      </c>
      <c r="P50" s="89">
        <f t="shared" si="14"/>
        <v>100</v>
      </c>
      <c r="Q50" s="88">
        <f>SUM(Q38:Q49)</f>
        <v>7063</v>
      </c>
      <c r="R50" s="89">
        <f t="shared" si="15"/>
        <v>100</v>
      </c>
      <c r="S50" s="88">
        <v>5474</v>
      </c>
      <c r="T50" s="89">
        <v>100</v>
      </c>
      <c r="U50" s="88">
        <v>5098</v>
      </c>
      <c r="V50" s="89">
        <v>99.999999999999986</v>
      </c>
    </row>
    <row r="51" spans="1:75" x14ac:dyDescent="0.35">
      <c r="A51" s="16"/>
      <c r="B51" s="34"/>
      <c r="C51" s="69"/>
      <c r="D51" s="69"/>
      <c r="E51" s="69"/>
      <c r="F51" s="69"/>
      <c r="G51" s="69"/>
      <c r="H51" s="69"/>
      <c r="I51" s="69"/>
      <c r="J51" s="69"/>
      <c r="K51" s="69"/>
      <c r="L51" s="69"/>
      <c r="M51" s="69"/>
      <c r="N51" s="69"/>
      <c r="O51" s="69"/>
      <c r="P51" s="69"/>
      <c r="Q51" s="69"/>
      <c r="R51" s="69"/>
      <c r="S51" s="69"/>
      <c r="T51" s="69"/>
      <c r="U51" s="69"/>
      <c r="V51" s="69"/>
    </row>
    <row r="52" spans="1:75" x14ac:dyDescent="0.35">
      <c r="A52" s="16"/>
      <c r="B52" s="34" t="s">
        <v>440</v>
      </c>
      <c r="C52" s="45"/>
      <c r="D52" s="42"/>
      <c r="E52" s="45"/>
      <c r="F52" s="42"/>
      <c r="G52" s="45"/>
      <c r="H52" s="42"/>
      <c r="I52" s="45"/>
      <c r="J52" s="42"/>
      <c r="K52" s="45"/>
      <c r="L52" s="42"/>
      <c r="M52" s="45"/>
      <c r="N52" s="42"/>
      <c r="O52" s="45"/>
      <c r="P52" s="42"/>
      <c r="Q52" s="45"/>
      <c r="R52" s="42"/>
      <c r="S52" s="45"/>
      <c r="T52" s="42"/>
      <c r="U52" s="42"/>
      <c r="V52" s="42"/>
    </row>
    <row r="53" spans="1:75" x14ac:dyDescent="0.35">
      <c r="A53" s="16"/>
      <c r="B53" s="37"/>
      <c r="C53" s="106"/>
      <c r="D53" s="107"/>
      <c r="E53" s="106"/>
      <c r="F53" s="107"/>
      <c r="G53" s="106"/>
      <c r="H53" s="107"/>
      <c r="I53" s="106"/>
      <c r="J53" s="107"/>
      <c r="K53" s="106"/>
      <c r="L53" s="107"/>
      <c r="M53" s="106"/>
      <c r="N53" s="107"/>
      <c r="O53" s="106"/>
      <c r="P53" s="107"/>
      <c r="Q53" s="107"/>
      <c r="R53" s="16"/>
      <c r="S53" s="107"/>
      <c r="T53" s="16"/>
      <c r="U53" s="16"/>
      <c r="V53" s="16"/>
    </row>
    <row r="54" spans="1:75" x14ac:dyDescent="0.35">
      <c r="A54" s="16"/>
      <c r="B54" s="34"/>
      <c r="C54" s="102"/>
      <c r="D54" s="103"/>
      <c r="E54" s="102"/>
      <c r="F54" s="103"/>
      <c r="G54" s="102"/>
      <c r="H54" s="103"/>
      <c r="I54" s="102"/>
      <c r="J54" s="103"/>
      <c r="K54" s="102"/>
      <c r="L54" s="103"/>
      <c r="M54" s="102"/>
      <c r="N54" s="103"/>
      <c r="O54" s="102"/>
      <c r="P54" s="103"/>
      <c r="Q54" s="103"/>
      <c r="R54" s="16"/>
      <c r="S54" s="103"/>
      <c r="T54" s="16"/>
      <c r="U54" s="16"/>
      <c r="V54" s="16"/>
    </row>
    <row r="55" spans="1:75" x14ac:dyDescent="0.35">
      <c r="A55" s="16"/>
      <c r="B55" s="34"/>
      <c r="C55" s="106"/>
      <c r="D55" s="105"/>
      <c r="E55" s="106"/>
      <c r="F55" s="105"/>
      <c r="G55" s="106"/>
      <c r="H55" s="105"/>
      <c r="I55" s="106"/>
      <c r="J55" s="105"/>
      <c r="K55" s="106"/>
      <c r="L55" s="105"/>
      <c r="M55" s="106"/>
      <c r="N55" s="105"/>
      <c r="O55" s="106"/>
      <c r="P55" s="105"/>
      <c r="Q55" s="105"/>
      <c r="R55" s="16"/>
      <c r="S55" s="105"/>
      <c r="T55" s="16"/>
      <c r="U55" s="16"/>
      <c r="V55" s="16"/>
    </row>
    <row r="56" spans="1:75" x14ac:dyDescent="0.35">
      <c r="A56" s="16"/>
      <c r="B56" s="65"/>
      <c r="C56" s="102"/>
      <c r="D56" s="103"/>
      <c r="E56" s="102"/>
      <c r="F56" s="103"/>
      <c r="G56" s="102"/>
      <c r="H56" s="103"/>
      <c r="I56" s="102"/>
      <c r="J56" s="103"/>
      <c r="K56" s="102"/>
      <c r="L56" s="103"/>
      <c r="M56" s="102"/>
      <c r="N56" s="103"/>
      <c r="O56" s="102"/>
      <c r="P56" s="103"/>
      <c r="Q56" s="103"/>
      <c r="R56" s="16"/>
      <c r="S56" s="103"/>
      <c r="T56" s="16"/>
      <c r="U56" s="16"/>
      <c r="V56" s="16"/>
    </row>
    <row r="57" spans="1:75" x14ac:dyDescent="0.35">
      <c r="A57" s="16"/>
      <c r="B57" s="16"/>
      <c r="C57" s="104"/>
      <c r="D57" s="105"/>
      <c r="E57" s="104"/>
      <c r="F57" s="105"/>
      <c r="G57" s="104"/>
      <c r="H57" s="105"/>
      <c r="I57" s="104"/>
      <c r="J57" s="105"/>
      <c r="K57" s="104"/>
      <c r="L57" s="105"/>
      <c r="M57" s="104"/>
      <c r="N57" s="105"/>
      <c r="O57" s="104"/>
      <c r="P57" s="105"/>
      <c r="Q57" s="105"/>
      <c r="R57" s="16"/>
      <c r="S57" s="105"/>
      <c r="T57" s="16"/>
      <c r="U57" s="16"/>
      <c r="V57" s="16"/>
    </row>
    <row r="58" spans="1:75" x14ac:dyDescent="0.35">
      <c r="A58" s="16"/>
      <c r="B58" s="16"/>
      <c r="C58" s="108"/>
      <c r="D58" s="108"/>
      <c r="E58" s="108"/>
      <c r="F58" s="108"/>
      <c r="G58" s="108"/>
      <c r="H58" s="108"/>
      <c r="I58" s="108"/>
      <c r="J58" s="108"/>
      <c r="K58" s="108"/>
      <c r="L58" s="108"/>
      <c r="M58" s="108"/>
      <c r="N58" s="108"/>
      <c r="O58" s="108"/>
      <c r="P58" s="108"/>
      <c r="Q58" s="108"/>
      <c r="R58" s="16"/>
      <c r="S58" s="108"/>
      <c r="T58" s="16"/>
      <c r="U58" s="16"/>
      <c r="V58" s="16"/>
    </row>
  </sheetData>
  <mergeCells count="11">
    <mergeCell ref="X21:Y21"/>
    <mergeCell ref="S3:T3"/>
    <mergeCell ref="Q3:R3"/>
    <mergeCell ref="O3:P3"/>
    <mergeCell ref="C3:D3"/>
    <mergeCell ref="E3:F3"/>
    <mergeCell ref="G3:H3"/>
    <mergeCell ref="I3:J3"/>
    <mergeCell ref="K3:L3"/>
    <mergeCell ref="M3:N3"/>
    <mergeCell ref="U3:V3"/>
  </mergeCells>
  <conditionalFormatting sqref="C6:C16">
    <cfRule type="cellIs" dxfId="548" priority="104" operator="between">
      <formula>1</formula>
      <formula>3</formula>
    </cfRule>
  </conditionalFormatting>
  <conditionalFormatting sqref="C21:C22">
    <cfRule type="cellIs" dxfId="547" priority="103" operator="between">
      <formula>1</formula>
      <formula>3</formula>
    </cfRule>
  </conditionalFormatting>
  <conditionalFormatting sqref="C36:C37">
    <cfRule type="cellIs" dxfId="546" priority="102" operator="between">
      <formula>1</formula>
      <formula>3</formula>
    </cfRule>
  </conditionalFormatting>
  <conditionalFormatting sqref="E6:E16">
    <cfRule type="cellIs" dxfId="545" priority="101" operator="between">
      <formula>1</formula>
      <formula>3</formula>
    </cfRule>
  </conditionalFormatting>
  <conditionalFormatting sqref="E21:E22">
    <cfRule type="cellIs" dxfId="544" priority="100" operator="between">
      <formula>1</formula>
      <formula>3</formula>
    </cfRule>
  </conditionalFormatting>
  <conditionalFormatting sqref="E36:E37">
    <cfRule type="cellIs" dxfId="543" priority="99" operator="between">
      <formula>1</formula>
      <formula>3</formula>
    </cfRule>
  </conditionalFormatting>
  <conditionalFormatting sqref="G6:G16">
    <cfRule type="cellIs" dxfId="542" priority="98" operator="between">
      <formula>1</formula>
      <formula>3</formula>
    </cfRule>
  </conditionalFormatting>
  <conditionalFormatting sqref="G21:G22">
    <cfRule type="cellIs" dxfId="541" priority="97" operator="between">
      <formula>1</formula>
      <formula>3</formula>
    </cfRule>
  </conditionalFormatting>
  <conditionalFormatting sqref="G36:G37">
    <cfRule type="cellIs" dxfId="540" priority="96" operator="between">
      <formula>1</formula>
      <formula>3</formula>
    </cfRule>
  </conditionalFormatting>
  <conditionalFormatting sqref="I6:I16">
    <cfRule type="cellIs" dxfId="539" priority="95" operator="between">
      <formula>1</formula>
      <formula>3</formula>
    </cfRule>
  </conditionalFormatting>
  <conditionalFormatting sqref="I21:I22">
    <cfRule type="cellIs" dxfId="538" priority="94" operator="between">
      <formula>1</formula>
      <formula>3</formula>
    </cfRule>
  </conditionalFormatting>
  <conditionalFormatting sqref="I36:I37">
    <cfRule type="cellIs" dxfId="537" priority="93" operator="between">
      <formula>1</formula>
      <formula>3</formula>
    </cfRule>
  </conditionalFormatting>
  <conditionalFormatting sqref="K6:K16">
    <cfRule type="cellIs" dxfId="536" priority="92" operator="between">
      <formula>1</formula>
      <formula>3</formula>
    </cfRule>
  </conditionalFormatting>
  <conditionalFormatting sqref="K21:K22">
    <cfRule type="cellIs" dxfId="535" priority="91" operator="between">
      <formula>1</formula>
      <formula>3</formula>
    </cfRule>
  </conditionalFormatting>
  <conditionalFormatting sqref="K36:K37">
    <cfRule type="cellIs" dxfId="534" priority="90" operator="between">
      <formula>1</formula>
      <formula>3</formula>
    </cfRule>
  </conditionalFormatting>
  <conditionalFormatting sqref="M6:M16">
    <cfRule type="cellIs" dxfId="533" priority="89" operator="between">
      <formula>1</formula>
      <formula>3</formula>
    </cfRule>
  </conditionalFormatting>
  <conditionalFormatting sqref="M21:M22">
    <cfRule type="cellIs" dxfId="532" priority="88" operator="between">
      <formula>1</formula>
      <formula>3</formula>
    </cfRule>
  </conditionalFormatting>
  <conditionalFormatting sqref="M36:M37">
    <cfRule type="cellIs" dxfId="531" priority="87" operator="between">
      <formula>1</formula>
      <formula>3</formula>
    </cfRule>
  </conditionalFormatting>
  <conditionalFormatting sqref="O6:O16">
    <cfRule type="cellIs" dxfId="530" priority="86" operator="between">
      <formula>1</formula>
      <formula>3</formula>
    </cfRule>
  </conditionalFormatting>
  <conditionalFormatting sqref="O21:O22">
    <cfRule type="cellIs" dxfId="529" priority="85" operator="between">
      <formula>1</formula>
      <formula>3</formula>
    </cfRule>
  </conditionalFormatting>
  <conditionalFormatting sqref="O36:O37">
    <cfRule type="cellIs" dxfId="528" priority="84" operator="between">
      <formula>1</formula>
      <formula>3</formula>
    </cfRule>
  </conditionalFormatting>
  <conditionalFormatting sqref="Q6:Q16">
    <cfRule type="cellIs" dxfId="527" priority="83" operator="between">
      <formula>1</formula>
      <formula>3</formula>
    </cfRule>
  </conditionalFormatting>
  <conditionalFormatting sqref="Q21:Q22">
    <cfRule type="cellIs" dxfId="526" priority="82" operator="between">
      <formula>1</formula>
      <formula>3</formula>
    </cfRule>
  </conditionalFormatting>
  <conditionalFormatting sqref="Q36:Q37">
    <cfRule type="cellIs" dxfId="525" priority="81" operator="between">
      <formula>1</formula>
      <formula>3</formula>
    </cfRule>
  </conditionalFormatting>
  <conditionalFormatting sqref="C17">
    <cfRule type="cellIs" dxfId="524" priority="77" operator="between">
      <formula>1</formula>
      <formula>3</formula>
    </cfRule>
  </conditionalFormatting>
  <conditionalFormatting sqref="E17">
    <cfRule type="cellIs" dxfId="523" priority="76" operator="between">
      <formula>1</formula>
      <formula>3</formula>
    </cfRule>
  </conditionalFormatting>
  <conditionalFormatting sqref="G17">
    <cfRule type="cellIs" dxfId="522" priority="75" operator="between">
      <formula>1</formula>
      <formula>3</formula>
    </cfRule>
  </conditionalFormatting>
  <conditionalFormatting sqref="I17">
    <cfRule type="cellIs" dxfId="521" priority="74" operator="between">
      <formula>1</formula>
      <formula>3</formula>
    </cfRule>
  </conditionalFormatting>
  <conditionalFormatting sqref="K17">
    <cfRule type="cellIs" dxfId="520" priority="73" operator="between">
      <formula>1</formula>
      <formula>3</formula>
    </cfRule>
  </conditionalFormatting>
  <conditionalFormatting sqref="M17">
    <cfRule type="cellIs" dxfId="519" priority="72" operator="between">
      <formula>1</formula>
      <formula>3</formula>
    </cfRule>
  </conditionalFormatting>
  <conditionalFormatting sqref="O17">
    <cfRule type="cellIs" dxfId="518" priority="71" operator="between">
      <formula>1</formula>
      <formula>3</formula>
    </cfRule>
  </conditionalFormatting>
  <conditionalFormatting sqref="Q17">
    <cfRule type="cellIs" dxfId="517" priority="70" operator="between">
      <formula>1</formula>
      <formula>3</formula>
    </cfRule>
  </conditionalFormatting>
  <conditionalFormatting sqref="C39:C49">
    <cfRule type="cellIs" dxfId="516" priority="33" operator="between">
      <formula>1</formula>
      <formula>3</formula>
    </cfRule>
  </conditionalFormatting>
  <conditionalFormatting sqref="E39:E49">
    <cfRule type="cellIs" dxfId="515" priority="32" operator="between">
      <formula>1</formula>
      <formula>3</formula>
    </cfRule>
  </conditionalFormatting>
  <conditionalFormatting sqref="G39:G49">
    <cfRule type="cellIs" dxfId="514" priority="31" operator="between">
      <formula>1</formula>
      <formula>3</formula>
    </cfRule>
  </conditionalFormatting>
  <conditionalFormatting sqref="I39:I49">
    <cfRule type="cellIs" dxfId="513" priority="30" operator="between">
      <formula>1</formula>
      <formula>3</formula>
    </cfRule>
  </conditionalFormatting>
  <conditionalFormatting sqref="K39:K49">
    <cfRule type="cellIs" dxfId="512" priority="29" operator="between">
      <formula>1</formula>
      <formula>3</formula>
    </cfRule>
  </conditionalFormatting>
  <conditionalFormatting sqref="M39:M49">
    <cfRule type="cellIs" dxfId="511" priority="28" operator="between">
      <formula>1</formula>
      <formula>3</formula>
    </cfRule>
  </conditionalFormatting>
  <conditionalFormatting sqref="O39:O49">
    <cfRule type="cellIs" dxfId="510" priority="27" operator="between">
      <formula>1</formula>
      <formula>3</formula>
    </cfRule>
  </conditionalFormatting>
  <conditionalFormatting sqref="Q39:Q49">
    <cfRule type="cellIs" dxfId="509" priority="26" operator="between">
      <formula>1</formula>
      <formula>3</formula>
    </cfRule>
  </conditionalFormatting>
  <conditionalFormatting sqref="C23:C33">
    <cfRule type="cellIs" dxfId="508" priority="55" operator="between">
      <formula>1</formula>
      <formula>3</formula>
    </cfRule>
  </conditionalFormatting>
  <conditionalFormatting sqref="E23:E33">
    <cfRule type="cellIs" dxfId="507" priority="54" operator="between">
      <formula>1</formula>
      <formula>3</formula>
    </cfRule>
  </conditionalFormatting>
  <conditionalFormatting sqref="G23:G33">
    <cfRule type="cellIs" dxfId="506" priority="53" operator="between">
      <formula>1</formula>
      <formula>3</formula>
    </cfRule>
  </conditionalFormatting>
  <conditionalFormatting sqref="I23:I33">
    <cfRule type="cellIs" dxfId="505" priority="52" operator="between">
      <formula>1</formula>
      <formula>3</formula>
    </cfRule>
  </conditionalFormatting>
  <conditionalFormatting sqref="K23:K33">
    <cfRule type="cellIs" dxfId="504" priority="51" operator="between">
      <formula>1</formula>
      <formula>3</formula>
    </cfRule>
  </conditionalFormatting>
  <conditionalFormatting sqref="M23:M33">
    <cfRule type="cellIs" dxfId="503" priority="50" operator="between">
      <formula>1</formula>
      <formula>3</formula>
    </cfRule>
  </conditionalFormatting>
  <conditionalFormatting sqref="O23:O33">
    <cfRule type="cellIs" dxfId="502" priority="49" operator="between">
      <formula>1</formula>
      <formula>3</formula>
    </cfRule>
  </conditionalFormatting>
  <conditionalFormatting sqref="Q23:Q33">
    <cfRule type="cellIs" dxfId="501" priority="48" operator="between">
      <formula>1</formula>
      <formula>3</formula>
    </cfRule>
  </conditionalFormatting>
  <conditionalFormatting sqref="C38">
    <cfRule type="cellIs" dxfId="500" priority="44" operator="between">
      <formula>1</formula>
      <formula>3</formula>
    </cfRule>
  </conditionalFormatting>
  <conditionalFormatting sqref="E38">
    <cfRule type="cellIs" dxfId="499" priority="43" operator="between">
      <formula>1</formula>
      <formula>3</formula>
    </cfRule>
  </conditionalFormatting>
  <conditionalFormatting sqref="G38">
    <cfRule type="cellIs" dxfId="498" priority="42" operator="between">
      <formula>1</formula>
      <formula>3</formula>
    </cfRule>
  </conditionalFormatting>
  <conditionalFormatting sqref="I38">
    <cfRule type="cellIs" dxfId="497" priority="41" operator="between">
      <formula>1</formula>
      <formula>3</formula>
    </cfRule>
  </conditionalFormatting>
  <conditionalFormatting sqref="K38">
    <cfRule type="cellIs" dxfId="496" priority="40" operator="between">
      <formula>1</formula>
      <formula>3</formula>
    </cfRule>
  </conditionalFormatting>
  <conditionalFormatting sqref="M38">
    <cfRule type="cellIs" dxfId="495" priority="39" operator="between">
      <formula>1</formula>
      <formula>3</formula>
    </cfRule>
  </conditionalFormatting>
  <conditionalFormatting sqref="O38">
    <cfRule type="cellIs" dxfId="494" priority="38" operator="between">
      <formula>1</formula>
      <formula>3</formula>
    </cfRule>
  </conditionalFormatting>
  <conditionalFormatting sqref="Q38">
    <cfRule type="cellIs" dxfId="493" priority="37" operator="between">
      <formula>1</formula>
      <formula>3</formula>
    </cfRule>
  </conditionalFormatting>
  <conditionalFormatting sqref="S21">
    <cfRule type="cellIs" dxfId="492" priority="24" operator="between">
      <formula>1</formula>
      <formula>3</formula>
    </cfRule>
  </conditionalFormatting>
  <conditionalFormatting sqref="S36:S37">
    <cfRule type="cellIs" dxfId="491" priority="23" operator="between">
      <formula>1</formula>
      <formula>3</formula>
    </cfRule>
  </conditionalFormatting>
  <conditionalFormatting sqref="X23:X33">
    <cfRule type="cellIs" dxfId="490" priority="17" operator="between">
      <formula>1</formula>
      <formula>3</formula>
    </cfRule>
  </conditionalFormatting>
  <conditionalFormatting sqref="X22">
    <cfRule type="cellIs" dxfId="489" priority="16" operator="between">
      <formula>1</formula>
      <formula>3</formula>
    </cfRule>
  </conditionalFormatting>
  <conditionalFormatting sqref="S6:S16">
    <cfRule type="cellIs" dxfId="488" priority="15" operator="between">
      <formula>1</formula>
      <formula>3</formula>
    </cfRule>
  </conditionalFormatting>
  <conditionalFormatting sqref="S17">
    <cfRule type="cellIs" dxfId="487" priority="14" operator="between">
      <formula>1</formula>
      <formula>3</formula>
    </cfRule>
  </conditionalFormatting>
  <conditionalFormatting sqref="S22:S32">
    <cfRule type="cellIs" dxfId="486" priority="13" operator="between">
      <formula>1</formula>
      <formula>3</formula>
    </cfRule>
  </conditionalFormatting>
  <conditionalFormatting sqref="S33">
    <cfRule type="cellIs" dxfId="485" priority="12" operator="between">
      <formula>1</formula>
      <formula>3</formula>
    </cfRule>
  </conditionalFormatting>
  <conditionalFormatting sqref="S39:S49">
    <cfRule type="cellIs" dxfId="484" priority="10" operator="between">
      <formula>1</formula>
      <formula>3</formula>
    </cfRule>
  </conditionalFormatting>
  <conditionalFormatting sqref="S38">
    <cfRule type="cellIs" dxfId="483" priority="11" operator="between">
      <formula>1</formula>
      <formula>3</formula>
    </cfRule>
  </conditionalFormatting>
  <conditionalFormatting sqref="U21">
    <cfRule type="cellIs" dxfId="482" priority="9" operator="between">
      <formula>1</formula>
      <formula>3</formula>
    </cfRule>
  </conditionalFormatting>
  <conditionalFormatting sqref="U36:U37">
    <cfRule type="cellIs" dxfId="481" priority="8" operator="between">
      <formula>1</formula>
      <formula>3</formula>
    </cfRule>
  </conditionalFormatting>
  <conditionalFormatting sqref="U6:U16">
    <cfRule type="cellIs" dxfId="480" priority="7" operator="between">
      <formula>1</formula>
      <formula>3</formula>
    </cfRule>
  </conditionalFormatting>
  <conditionalFormatting sqref="U17">
    <cfRule type="cellIs" dxfId="479" priority="6" operator="between">
      <formula>1</formula>
      <formula>3</formula>
    </cfRule>
  </conditionalFormatting>
  <conditionalFormatting sqref="U22:U23 U25:U32">
    <cfRule type="cellIs" dxfId="478" priority="5" operator="between">
      <formula>1</formula>
      <formula>3</formula>
    </cfRule>
  </conditionalFormatting>
  <conditionalFormatting sqref="U33">
    <cfRule type="cellIs" dxfId="477" priority="4" operator="between">
      <formula>1</formula>
      <formula>3</formula>
    </cfRule>
  </conditionalFormatting>
  <conditionalFormatting sqref="U39:U49">
    <cfRule type="cellIs" dxfId="476" priority="2" operator="between">
      <formula>1</formula>
      <formula>3</formula>
    </cfRule>
  </conditionalFormatting>
  <conditionalFormatting sqref="U38">
    <cfRule type="cellIs" dxfId="475" priority="3" operator="between">
      <formula>1</formula>
      <formula>3</formula>
    </cfRule>
  </conditionalFormatting>
  <conditionalFormatting sqref="U24">
    <cfRule type="cellIs" dxfId="474" priority="1" operator="between">
      <formula>1</formula>
      <formula>3</formula>
    </cfRule>
  </conditionalFormatting>
  <pageMargins left="0.51181102362204722" right="0.70866141732283472" top="0.55118110236220474" bottom="0.74803149606299213" header="0.31496062992125984" footer="0.31496062992125984"/>
  <pageSetup paperSize="121" scale="74" orientation="landscape" r:id="rId1"/>
  <headerFooter>
    <oddHeader>&amp;C&amp;"Arial Black"&amp;11&amp;KFF0000OFFICIAL&amp;1#</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W58"/>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2.3984375" customWidth="1"/>
    <col min="3" max="16" width="7.73046875" customWidth="1"/>
    <col min="23" max="23" width="9.59765625" bestFit="1" customWidth="1"/>
  </cols>
  <sheetData>
    <row r="1" spans="1:22" ht="55.5" customHeight="1" x14ac:dyDescent="0.35">
      <c r="B1" s="25" t="s">
        <v>210</v>
      </c>
      <c r="C1" s="16"/>
      <c r="D1" s="16"/>
      <c r="E1" s="16"/>
      <c r="F1" s="16"/>
      <c r="G1" s="16"/>
      <c r="H1" s="16"/>
      <c r="I1" s="16"/>
      <c r="J1" s="16"/>
      <c r="K1" s="16"/>
      <c r="L1" s="16"/>
      <c r="M1" s="16"/>
      <c r="N1" s="16"/>
      <c r="O1" s="16"/>
      <c r="P1" s="16"/>
      <c r="Q1" s="16"/>
      <c r="R1" s="16"/>
      <c r="S1" s="16"/>
      <c r="T1" s="16"/>
      <c r="U1" s="16"/>
      <c r="V1" s="16"/>
    </row>
    <row r="2" spans="1:22" ht="15" x14ac:dyDescent="0.35">
      <c r="A2" s="16"/>
      <c r="B2" s="32" t="s">
        <v>445</v>
      </c>
      <c r="C2" s="16"/>
      <c r="D2" s="16"/>
      <c r="E2" s="16"/>
      <c r="F2" s="16"/>
      <c r="G2" s="16"/>
      <c r="H2" s="16"/>
      <c r="I2" s="16"/>
      <c r="J2" s="16"/>
      <c r="K2" s="16"/>
      <c r="L2" s="16"/>
      <c r="M2" s="16"/>
      <c r="N2" s="16"/>
      <c r="O2" s="16"/>
      <c r="P2" s="16"/>
      <c r="Q2" s="16"/>
      <c r="R2" s="16"/>
      <c r="S2" s="16"/>
      <c r="T2" s="16"/>
      <c r="U2" s="16"/>
      <c r="V2" s="16"/>
    </row>
    <row r="3" spans="1:22" ht="15" x14ac:dyDescent="0.35">
      <c r="A3" s="38"/>
      <c r="B3" s="48"/>
      <c r="C3" s="230" t="s">
        <v>382</v>
      </c>
      <c r="D3" s="230"/>
      <c r="E3" s="230" t="s">
        <v>383</v>
      </c>
      <c r="F3" s="230"/>
      <c r="G3" s="230" t="s">
        <v>384</v>
      </c>
      <c r="H3" s="230"/>
      <c r="I3" s="230" t="s">
        <v>385</v>
      </c>
      <c r="J3" s="230"/>
      <c r="K3" s="230" t="s">
        <v>386</v>
      </c>
      <c r="L3" s="230"/>
      <c r="M3" s="230" t="s">
        <v>387</v>
      </c>
      <c r="N3" s="230"/>
      <c r="O3" s="230" t="s">
        <v>388</v>
      </c>
      <c r="P3" s="230"/>
      <c r="Q3" s="230" t="s">
        <v>389</v>
      </c>
      <c r="R3" s="230"/>
      <c r="S3" s="230" t="s">
        <v>390</v>
      </c>
      <c r="T3" s="230"/>
      <c r="U3" s="230" t="s">
        <v>391</v>
      </c>
      <c r="V3" s="230"/>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5" x14ac:dyDescent="0.35">
      <c r="A5" s="15"/>
      <c r="B5" s="33" t="s">
        <v>258</v>
      </c>
      <c r="C5" s="45"/>
      <c r="D5" s="45"/>
      <c r="E5" s="45"/>
      <c r="F5" s="45"/>
      <c r="G5" s="45"/>
      <c r="H5" s="45"/>
      <c r="I5" s="45"/>
      <c r="J5" s="45"/>
      <c r="K5" s="45"/>
      <c r="L5" s="40"/>
      <c r="M5" s="45"/>
      <c r="N5" s="40"/>
      <c r="O5" s="45"/>
      <c r="P5" s="40"/>
      <c r="Q5" s="45"/>
      <c r="R5" s="40"/>
    </row>
    <row r="6" spans="1:22" ht="12.75" customHeight="1" x14ac:dyDescent="0.35">
      <c r="A6" s="15"/>
      <c r="B6" s="34" t="s">
        <v>259</v>
      </c>
      <c r="C6" s="58">
        <v>172</v>
      </c>
      <c r="D6" s="42">
        <v>2.9376601195559351</v>
      </c>
      <c r="E6" s="58">
        <v>105</v>
      </c>
      <c r="F6" s="42">
        <v>1.8756698821007503</v>
      </c>
      <c r="G6" s="58">
        <v>207</v>
      </c>
      <c r="H6" s="42">
        <v>2.5865300512307883</v>
      </c>
      <c r="I6" s="58">
        <v>196</v>
      </c>
      <c r="J6" s="42">
        <v>2.3896610582784685</v>
      </c>
      <c r="K6" s="58">
        <v>274</v>
      </c>
      <c r="L6" s="42">
        <v>3.1537753222836096</v>
      </c>
      <c r="M6" s="58">
        <v>264</v>
      </c>
      <c r="N6" s="42">
        <v>2.85683367600909</v>
      </c>
      <c r="O6" s="58">
        <v>294</v>
      </c>
      <c r="P6" s="42">
        <f t="shared" ref="P6:P16" si="0">O6/$O$16*100</f>
        <v>2.6788154897494305</v>
      </c>
      <c r="Q6" s="58">
        <v>370</v>
      </c>
      <c r="R6" s="42">
        <f t="shared" ref="R6:R15" si="1">Q6/$Q$16*100</f>
        <v>3.1332034888644258</v>
      </c>
      <c r="S6" s="139">
        <v>324</v>
      </c>
      <c r="T6" s="115">
        <v>3.0491247882552233</v>
      </c>
      <c r="U6" s="139">
        <v>268</v>
      </c>
      <c r="V6" s="115">
        <v>2.7302363488182562</v>
      </c>
    </row>
    <row r="7" spans="1:22" ht="12.75" customHeight="1" x14ac:dyDescent="0.35">
      <c r="A7" s="15"/>
      <c r="B7" s="34" t="s">
        <v>260</v>
      </c>
      <c r="C7" s="58">
        <v>971</v>
      </c>
      <c r="D7" s="42">
        <v>16.58411614005124</v>
      </c>
      <c r="E7" s="58">
        <v>874</v>
      </c>
      <c r="F7" s="42">
        <v>15.612718828152911</v>
      </c>
      <c r="G7" s="58">
        <v>1194</v>
      </c>
      <c r="H7" s="42">
        <v>14.919405223041359</v>
      </c>
      <c r="I7" s="58">
        <v>1210</v>
      </c>
      <c r="J7" s="42">
        <v>14.752499390392588</v>
      </c>
      <c r="K7" s="58">
        <v>1142</v>
      </c>
      <c r="L7" s="42">
        <v>13.144567219152856</v>
      </c>
      <c r="M7" s="58">
        <v>1172</v>
      </c>
      <c r="N7" s="42">
        <v>12.682610107131262</v>
      </c>
      <c r="O7" s="58">
        <v>1395</v>
      </c>
      <c r="P7" s="42">
        <f t="shared" si="0"/>
        <v>12.710706150341686</v>
      </c>
      <c r="Q7" s="58">
        <v>1434</v>
      </c>
      <c r="R7" s="42">
        <f t="shared" si="1"/>
        <v>12.143280548734015</v>
      </c>
      <c r="S7" s="139">
        <v>1239</v>
      </c>
      <c r="T7" s="115">
        <v>11.6600790513834</v>
      </c>
      <c r="U7" s="139">
        <v>1058</v>
      </c>
      <c r="V7" s="115">
        <v>10.778321108394458</v>
      </c>
    </row>
    <row r="8" spans="1:22" x14ac:dyDescent="0.35">
      <c r="A8" s="6"/>
      <c r="B8" s="34" t="s">
        <v>261</v>
      </c>
      <c r="C8" s="58">
        <v>1155</v>
      </c>
      <c r="D8" s="42">
        <v>19.726729291204098</v>
      </c>
      <c r="E8" s="58">
        <v>1145</v>
      </c>
      <c r="F8" s="42">
        <v>20.453733476241514</v>
      </c>
      <c r="G8" s="58">
        <v>1653</v>
      </c>
      <c r="H8" s="42">
        <v>20.654754467074845</v>
      </c>
      <c r="I8" s="58">
        <v>1696</v>
      </c>
      <c r="J8" s="42">
        <v>20.677883443062665</v>
      </c>
      <c r="K8" s="58">
        <v>1711</v>
      </c>
      <c r="L8" s="42">
        <v>19.693830570902392</v>
      </c>
      <c r="M8" s="58">
        <v>1764</v>
      </c>
      <c r="N8" s="42">
        <v>19.088843198788013</v>
      </c>
      <c r="O8" s="58">
        <v>2139</v>
      </c>
      <c r="P8" s="42">
        <f t="shared" si="0"/>
        <v>19.489749430523919</v>
      </c>
      <c r="Q8" s="58">
        <v>2222</v>
      </c>
      <c r="R8" s="42">
        <f t="shared" si="1"/>
        <v>18.816157168261498</v>
      </c>
      <c r="S8" s="139">
        <v>1918</v>
      </c>
      <c r="T8" s="115">
        <v>18.050065876152832</v>
      </c>
      <c r="U8" s="139">
        <v>1697</v>
      </c>
      <c r="V8" s="115">
        <v>17.288101059494704</v>
      </c>
    </row>
    <row r="9" spans="1:22" x14ac:dyDescent="0.35">
      <c r="A9" s="6"/>
      <c r="B9" s="34" t="s">
        <v>262</v>
      </c>
      <c r="C9" s="58">
        <v>1144</v>
      </c>
      <c r="D9" s="42">
        <v>19.538855678906916</v>
      </c>
      <c r="E9" s="58">
        <v>1173</v>
      </c>
      <c r="F9" s="42">
        <v>20.95391211146838</v>
      </c>
      <c r="G9" s="58">
        <v>1584</v>
      </c>
      <c r="H9" s="42">
        <v>19.79257778333125</v>
      </c>
      <c r="I9" s="58">
        <v>1625</v>
      </c>
      <c r="J9" s="42">
        <v>19.81224091684955</v>
      </c>
      <c r="K9" s="58">
        <v>1730</v>
      </c>
      <c r="L9" s="42">
        <v>19.912523020257826</v>
      </c>
      <c r="M9" s="58">
        <v>1777</v>
      </c>
      <c r="N9" s="42">
        <v>19.229520614652092</v>
      </c>
      <c r="O9" s="58">
        <v>2053</v>
      </c>
      <c r="P9" s="42">
        <f t="shared" si="0"/>
        <v>18.70615034168565</v>
      </c>
      <c r="Q9" s="58">
        <v>2336</v>
      </c>
      <c r="R9" s="42">
        <f t="shared" si="1"/>
        <v>19.781522567533237</v>
      </c>
      <c r="S9" s="139">
        <v>2087</v>
      </c>
      <c r="T9" s="115">
        <v>19.640504423113121</v>
      </c>
      <c r="U9" s="139">
        <v>1994</v>
      </c>
      <c r="V9" s="115">
        <v>20.313773431132844</v>
      </c>
    </row>
    <row r="10" spans="1:22" x14ac:dyDescent="0.35">
      <c r="A10" s="16"/>
      <c r="B10" s="34" t="s">
        <v>263</v>
      </c>
      <c r="C10" s="58">
        <v>909</v>
      </c>
      <c r="D10" s="63">
        <v>15.525192143467123</v>
      </c>
      <c r="E10" s="58">
        <v>845</v>
      </c>
      <c r="F10" s="63">
        <v>15.094676670239371</v>
      </c>
      <c r="G10" s="58">
        <v>1268</v>
      </c>
      <c r="H10" s="63">
        <v>15.844058478070725</v>
      </c>
      <c r="I10" s="58">
        <v>1387</v>
      </c>
      <c r="J10" s="63">
        <v>16.910509631797122</v>
      </c>
      <c r="K10" s="58">
        <v>1494</v>
      </c>
      <c r="L10" s="63">
        <v>17.196132596685082</v>
      </c>
      <c r="M10" s="58">
        <v>1654</v>
      </c>
      <c r="N10" s="63">
        <v>17.898495833784224</v>
      </c>
      <c r="O10" s="58">
        <v>1927</v>
      </c>
      <c r="P10" s="63">
        <f t="shared" si="0"/>
        <v>17.558086560364465</v>
      </c>
      <c r="Q10" s="58">
        <v>2026</v>
      </c>
      <c r="R10" s="63">
        <f t="shared" si="1"/>
        <v>17.156406130917098</v>
      </c>
      <c r="S10" s="139">
        <v>1849</v>
      </c>
      <c r="T10" s="115">
        <v>17.400715226802184</v>
      </c>
      <c r="U10" s="139">
        <v>1748</v>
      </c>
      <c r="V10" s="115">
        <v>17.807660961695191</v>
      </c>
    </row>
    <row r="11" spans="1:22" x14ac:dyDescent="0.35">
      <c r="A11" s="16"/>
      <c r="B11" s="34" t="s">
        <v>264</v>
      </c>
      <c r="C11" s="58">
        <v>717</v>
      </c>
      <c r="D11" s="42">
        <v>12.24594363791631</v>
      </c>
      <c r="E11" s="58">
        <v>695</v>
      </c>
      <c r="F11" s="42">
        <v>12.415148267238299</v>
      </c>
      <c r="G11" s="58">
        <v>972</v>
      </c>
      <c r="H11" s="42">
        <v>12.145445457953267</v>
      </c>
      <c r="I11" s="58">
        <v>963</v>
      </c>
      <c r="J11" s="42">
        <v>11.741038771031457</v>
      </c>
      <c r="K11" s="58">
        <v>1068</v>
      </c>
      <c r="L11" s="42">
        <v>12.292817679558011</v>
      </c>
      <c r="M11" s="58">
        <v>1191</v>
      </c>
      <c r="N11" s="42">
        <v>12.888215561086463</v>
      </c>
      <c r="O11" s="58">
        <v>1449</v>
      </c>
      <c r="P11" s="42">
        <f t="shared" si="0"/>
        <v>13.202733485193621</v>
      </c>
      <c r="Q11" s="58">
        <v>1493</v>
      </c>
      <c r="R11" s="42">
        <f t="shared" si="1"/>
        <v>12.642899483444831</v>
      </c>
      <c r="S11" s="139">
        <v>1368</v>
      </c>
      <c r="T11" s="115">
        <v>12.87408243929983</v>
      </c>
      <c r="U11" s="139">
        <v>1334</v>
      </c>
      <c r="V11" s="115">
        <v>13.590057049714751</v>
      </c>
    </row>
    <row r="12" spans="1:22" x14ac:dyDescent="0.35">
      <c r="A12" s="16"/>
      <c r="B12" s="34" t="s">
        <v>265</v>
      </c>
      <c r="C12" s="58">
        <v>363</v>
      </c>
      <c r="D12" s="79">
        <v>6.1998292058070028</v>
      </c>
      <c r="E12" s="58">
        <v>357</v>
      </c>
      <c r="F12" s="79">
        <v>6.3772775991425519</v>
      </c>
      <c r="G12" s="58">
        <v>560</v>
      </c>
      <c r="H12" s="79">
        <v>6.9973759840059975</v>
      </c>
      <c r="I12" s="58">
        <v>558</v>
      </c>
      <c r="J12" s="79">
        <v>6.803218727139722</v>
      </c>
      <c r="K12" s="58">
        <v>670</v>
      </c>
      <c r="L12" s="79">
        <v>7.7117863720073663</v>
      </c>
      <c r="M12" s="58">
        <v>721</v>
      </c>
      <c r="N12" s="79">
        <v>7.8021859106157345</v>
      </c>
      <c r="O12" s="58">
        <v>899</v>
      </c>
      <c r="P12" s="79">
        <f t="shared" si="0"/>
        <v>8.1913439635535301</v>
      </c>
      <c r="Q12" s="58">
        <v>1007</v>
      </c>
      <c r="R12" s="79">
        <f t="shared" si="1"/>
        <v>8.5273943602337194</v>
      </c>
      <c r="S12" s="139">
        <v>942</v>
      </c>
      <c r="T12" s="115">
        <v>8.8650479954827777</v>
      </c>
      <c r="U12" s="139">
        <v>879</v>
      </c>
      <c r="V12" s="115">
        <v>8.9547677261613696</v>
      </c>
    </row>
    <row r="13" spans="1:22" x14ac:dyDescent="0.35">
      <c r="A13" s="16"/>
      <c r="B13" s="34" t="s">
        <v>266</v>
      </c>
      <c r="C13" s="58">
        <v>209</v>
      </c>
      <c r="D13" s="76">
        <v>3.5695986336464562</v>
      </c>
      <c r="E13" s="58">
        <v>199</v>
      </c>
      <c r="F13" s="76">
        <v>3.5548410146480887</v>
      </c>
      <c r="G13" s="58">
        <v>257</v>
      </c>
      <c r="H13" s="76">
        <v>3.211295764088467</v>
      </c>
      <c r="I13" s="58">
        <v>288</v>
      </c>
      <c r="J13" s="76">
        <v>3.5113386978785659</v>
      </c>
      <c r="K13" s="58">
        <v>302</v>
      </c>
      <c r="L13" s="76">
        <v>3.4760589318600368</v>
      </c>
      <c r="M13" s="58">
        <v>374</v>
      </c>
      <c r="N13" s="76">
        <v>4.0471810410128777</v>
      </c>
      <c r="O13" s="58">
        <v>445</v>
      </c>
      <c r="P13" s="76">
        <f t="shared" si="0"/>
        <v>4.0546697038724373</v>
      </c>
      <c r="Q13" s="58">
        <v>501</v>
      </c>
      <c r="R13" s="76">
        <f t="shared" si="1"/>
        <v>4.2425268862731809</v>
      </c>
      <c r="S13" s="139">
        <v>465</v>
      </c>
      <c r="T13" s="115">
        <v>4.3760587238848112</v>
      </c>
      <c r="U13" s="139">
        <v>474</v>
      </c>
      <c r="V13" s="115">
        <v>4.8288508557457215</v>
      </c>
    </row>
    <row r="14" spans="1:22" x14ac:dyDescent="0.35">
      <c r="A14" s="16"/>
      <c r="B14" s="34" t="s">
        <v>267</v>
      </c>
      <c r="C14" s="58">
        <v>102</v>
      </c>
      <c r="D14" s="79">
        <v>1.7421007685738683</v>
      </c>
      <c r="E14" s="58">
        <v>92</v>
      </c>
      <c r="F14" s="79">
        <v>1.6434440871739908</v>
      </c>
      <c r="G14" s="58">
        <v>154</v>
      </c>
      <c r="H14" s="55">
        <v>1.9242783956016494</v>
      </c>
      <c r="I14" s="58">
        <v>131</v>
      </c>
      <c r="J14" s="55">
        <v>1.5971714216044868</v>
      </c>
      <c r="K14" s="58">
        <v>132</v>
      </c>
      <c r="L14" s="55">
        <v>1.5193370165745856</v>
      </c>
      <c r="M14" s="58">
        <v>153</v>
      </c>
      <c r="N14" s="55">
        <v>1.6556649713234499</v>
      </c>
      <c r="O14" s="58">
        <v>186</v>
      </c>
      <c r="P14" s="55">
        <f t="shared" si="0"/>
        <v>1.6947608200455582</v>
      </c>
      <c r="Q14" s="58">
        <v>213</v>
      </c>
      <c r="R14" s="55">
        <f t="shared" si="1"/>
        <v>1.8037090354814125</v>
      </c>
      <c r="S14" s="139">
        <v>233</v>
      </c>
      <c r="T14" s="115">
        <v>2.1927348014304537</v>
      </c>
      <c r="U14" s="139">
        <v>200</v>
      </c>
      <c r="V14" s="115">
        <v>2.0374898125509371</v>
      </c>
    </row>
    <row r="15" spans="1:22" x14ac:dyDescent="0.35">
      <c r="A15" s="16"/>
      <c r="B15" s="34" t="s">
        <v>406</v>
      </c>
      <c r="C15" s="58">
        <v>113</v>
      </c>
      <c r="D15" s="79">
        <v>1.9299743808710503</v>
      </c>
      <c r="E15" s="58">
        <v>113</v>
      </c>
      <c r="F15" s="79">
        <v>2.0185780635941408</v>
      </c>
      <c r="G15" s="58">
        <v>154</v>
      </c>
      <c r="H15" s="79">
        <v>1.9242783956016494</v>
      </c>
      <c r="I15" s="58">
        <v>148</v>
      </c>
      <c r="J15" s="79">
        <v>1.8044379419653742</v>
      </c>
      <c r="K15" s="58">
        <v>165</v>
      </c>
      <c r="L15" s="79">
        <v>1.899171270718232</v>
      </c>
      <c r="M15" s="58">
        <v>171</v>
      </c>
      <c r="N15" s="79">
        <v>1.8504490855967968</v>
      </c>
      <c r="O15" s="58">
        <v>188</v>
      </c>
      <c r="P15" s="79">
        <f t="shared" si="0"/>
        <v>1.7129840546697039</v>
      </c>
      <c r="Q15" s="58">
        <v>207</v>
      </c>
      <c r="R15" s="79">
        <f t="shared" si="1"/>
        <v>1.7529003302565838</v>
      </c>
      <c r="S15" s="139">
        <v>201</v>
      </c>
      <c r="T15" s="115">
        <v>1.89158667419537</v>
      </c>
      <c r="U15" s="139">
        <v>164</v>
      </c>
      <c r="V15" s="115">
        <v>1.6707416462917686</v>
      </c>
    </row>
    <row r="16" spans="1:22" x14ac:dyDescent="0.35">
      <c r="A16" s="16"/>
      <c r="B16" s="36" t="s">
        <v>269</v>
      </c>
      <c r="C16" s="88">
        <v>5855</v>
      </c>
      <c r="D16" s="89">
        <v>100</v>
      </c>
      <c r="E16" s="88">
        <v>5598</v>
      </c>
      <c r="F16" s="89">
        <v>100</v>
      </c>
      <c r="G16" s="88">
        <v>8003</v>
      </c>
      <c r="H16" s="89">
        <v>100</v>
      </c>
      <c r="I16" s="88">
        <v>8202</v>
      </c>
      <c r="J16" s="89">
        <v>100</v>
      </c>
      <c r="K16" s="88">
        <v>8688</v>
      </c>
      <c r="L16" s="89">
        <v>100</v>
      </c>
      <c r="M16" s="88">
        <v>9241</v>
      </c>
      <c r="N16" s="89">
        <v>100</v>
      </c>
      <c r="O16" s="88">
        <v>10975</v>
      </c>
      <c r="P16" s="89">
        <f t="shared" si="0"/>
        <v>100</v>
      </c>
      <c r="Q16" s="88">
        <f>SUM(Q6:Q15)</f>
        <v>11809</v>
      </c>
      <c r="R16" s="89">
        <f>SUM(R6:R15)</f>
        <v>100.00000000000001</v>
      </c>
      <c r="S16" s="135">
        <v>10626</v>
      </c>
      <c r="T16" s="136">
        <v>100</v>
      </c>
      <c r="U16" s="135">
        <v>9816</v>
      </c>
      <c r="V16" s="136">
        <v>100</v>
      </c>
    </row>
    <row r="17" spans="1:22" x14ac:dyDescent="0.35">
      <c r="A17" s="16"/>
      <c r="B17" s="61" t="s">
        <v>407</v>
      </c>
      <c r="C17" s="84">
        <v>33.639624252775405</v>
      </c>
      <c r="D17" s="84"/>
      <c r="E17" s="84">
        <v>33.936405859235443</v>
      </c>
      <c r="F17" s="84"/>
      <c r="G17" s="84">
        <v>34.592671143256254</v>
      </c>
      <c r="H17" s="84"/>
      <c r="I17" s="84">
        <v>33.92001950743721</v>
      </c>
      <c r="J17" s="84"/>
      <c r="K17" s="84">
        <v>34.232734806629836</v>
      </c>
      <c r="L17" s="84"/>
      <c r="M17" s="84">
        <v>34.6</v>
      </c>
      <c r="N17" s="84"/>
      <c r="O17" s="84">
        <v>34.6</v>
      </c>
      <c r="P17" s="84"/>
      <c r="Q17" s="84">
        <v>34.700000000000003</v>
      </c>
      <c r="R17" s="84"/>
      <c r="S17" s="150">
        <v>35.065882352941202</v>
      </c>
      <c r="T17" s="150"/>
      <c r="U17" s="150">
        <v>35.4</v>
      </c>
      <c r="V17" s="150"/>
    </row>
    <row r="18" spans="1:22" x14ac:dyDescent="0.35">
      <c r="A18" s="16"/>
      <c r="B18" s="34"/>
      <c r="C18" s="75"/>
      <c r="D18" s="79"/>
      <c r="E18" s="75"/>
      <c r="F18" s="79"/>
      <c r="G18" s="75"/>
      <c r="H18" s="79"/>
      <c r="I18" s="75"/>
      <c r="J18" s="79"/>
      <c r="K18" s="75"/>
      <c r="L18" s="42"/>
      <c r="M18" s="75"/>
      <c r="N18" s="42"/>
      <c r="O18" s="75"/>
      <c r="P18" s="42"/>
      <c r="Q18" s="75"/>
      <c r="R18" s="42"/>
      <c r="S18" s="75"/>
      <c r="T18" s="42"/>
      <c r="U18" s="75"/>
      <c r="V18" s="42"/>
    </row>
    <row r="19" spans="1:22" x14ac:dyDescent="0.35">
      <c r="A19" s="16"/>
      <c r="B19" s="34"/>
      <c r="C19" s="45"/>
      <c r="D19" s="42"/>
      <c r="E19" s="45"/>
      <c r="F19" s="42"/>
      <c r="G19" s="45"/>
      <c r="H19" s="42"/>
      <c r="I19" s="45"/>
      <c r="J19" s="42"/>
      <c r="K19" s="45"/>
      <c r="L19" s="42"/>
      <c r="M19" s="45"/>
      <c r="N19" s="42"/>
      <c r="O19" s="45"/>
      <c r="P19" s="42"/>
      <c r="Q19" s="45"/>
      <c r="R19" s="42"/>
      <c r="S19" s="45"/>
      <c r="T19" s="42"/>
      <c r="U19" s="45"/>
      <c r="V19" s="42"/>
    </row>
    <row r="20" spans="1:22" x14ac:dyDescent="0.35">
      <c r="A20" s="16"/>
      <c r="B20" s="33" t="s">
        <v>271</v>
      </c>
      <c r="C20" s="45"/>
      <c r="D20" s="45"/>
      <c r="E20" s="45"/>
      <c r="F20" s="45"/>
      <c r="G20" s="45"/>
      <c r="H20" s="45"/>
      <c r="I20" s="45"/>
      <c r="J20" s="45"/>
      <c r="K20" s="45"/>
      <c r="L20" s="40"/>
      <c r="M20" s="45"/>
      <c r="N20" s="40"/>
      <c r="O20" s="45"/>
      <c r="P20" s="40"/>
      <c r="Q20" s="45"/>
      <c r="R20" s="40"/>
      <c r="S20" s="45"/>
      <c r="T20" s="40"/>
      <c r="U20" s="45"/>
      <c r="V20" s="40"/>
    </row>
    <row r="21" spans="1:22" x14ac:dyDescent="0.35">
      <c r="A21" s="16"/>
      <c r="B21" s="34" t="s">
        <v>259</v>
      </c>
      <c r="C21" s="58">
        <v>32</v>
      </c>
      <c r="D21" s="42">
        <v>4.2496679946879148</v>
      </c>
      <c r="E21" s="58">
        <v>50</v>
      </c>
      <c r="F21" s="42">
        <v>5.56792873051225</v>
      </c>
      <c r="G21" s="58">
        <v>38</v>
      </c>
      <c r="H21" s="42">
        <v>3.7735849056603774</v>
      </c>
      <c r="I21" s="58">
        <v>42</v>
      </c>
      <c r="J21" s="42">
        <v>3.3925686591276252</v>
      </c>
      <c r="K21" s="58">
        <v>37</v>
      </c>
      <c r="L21" s="42">
        <v>2.6987600291757841</v>
      </c>
      <c r="M21" s="58">
        <v>27</v>
      </c>
      <c r="N21" s="42">
        <v>1.8193632228719947</v>
      </c>
      <c r="O21" s="58">
        <v>46</v>
      </c>
      <c r="P21" s="42">
        <f t="shared" ref="P21:P31" si="2">O21/$O$31*100</f>
        <v>2.5527192008879025</v>
      </c>
      <c r="Q21" s="58">
        <v>50</v>
      </c>
      <c r="R21" s="42">
        <f t="shared" ref="R21:R30" si="3">Q21/$Q$31*100</f>
        <v>2.8490028490028489</v>
      </c>
      <c r="S21" s="139">
        <v>59</v>
      </c>
      <c r="T21" s="42">
        <v>4.2784626540971722</v>
      </c>
      <c r="U21" s="139">
        <v>44</v>
      </c>
      <c r="V21" s="42">
        <v>3.6363636363636362</v>
      </c>
    </row>
    <row r="22" spans="1:22" x14ac:dyDescent="0.35">
      <c r="A22" s="16"/>
      <c r="B22" s="34" t="s">
        <v>260</v>
      </c>
      <c r="C22" s="58">
        <v>131</v>
      </c>
      <c r="D22" s="42">
        <v>17.397078353253654</v>
      </c>
      <c r="E22" s="58">
        <v>146</v>
      </c>
      <c r="F22" s="42">
        <v>16.258351893095767</v>
      </c>
      <c r="G22" s="58">
        <v>159</v>
      </c>
      <c r="H22" s="42">
        <v>15.789473684210526</v>
      </c>
      <c r="I22" s="58">
        <v>200</v>
      </c>
      <c r="J22" s="42">
        <v>16.15508885298869</v>
      </c>
      <c r="K22" s="58">
        <v>244</v>
      </c>
      <c r="L22" s="42">
        <v>17.797228300510575</v>
      </c>
      <c r="M22" s="58">
        <v>206</v>
      </c>
      <c r="N22" s="42">
        <v>13.385315139701104</v>
      </c>
      <c r="O22" s="58">
        <v>216</v>
      </c>
      <c r="P22" s="42">
        <f t="shared" si="2"/>
        <v>11.986681465038846</v>
      </c>
      <c r="Q22" s="58">
        <v>241</v>
      </c>
      <c r="R22" s="42">
        <f t="shared" si="3"/>
        <v>13.732193732193732</v>
      </c>
      <c r="S22" s="139">
        <v>173</v>
      </c>
      <c r="T22" s="42">
        <v>12.545322697606961</v>
      </c>
      <c r="U22" s="139">
        <v>146</v>
      </c>
      <c r="V22" s="42">
        <v>12.066115702479339</v>
      </c>
    </row>
    <row r="23" spans="1:22" x14ac:dyDescent="0.35">
      <c r="A23" s="16"/>
      <c r="B23" s="34" t="s">
        <v>261</v>
      </c>
      <c r="C23" s="58">
        <v>152</v>
      </c>
      <c r="D23" s="42">
        <v>20.185922974767596</v>
      </c>
      <c r="E23" s="58">
        <v>177</v>
      </c>
      <c r="F23" s="42">
        <v>19.710467706013361</v>
      </c>
      <c r="G23" s="58">
        <v>213</v>
      </c>
      <c r="H23" s="42">
        <v>21.151936444885798</v>
      </c>
      <c r="I23" s="58">
        <v>292</v>
      </c>
      <c r="J23" s="42">
        <v>23.586429725363487</v>
      </c>
      <c r="K23" s="58">
        <v>346</v>
      </c>
      <c r="L23" s="42">
        <v>25.237053245805978</v>
      </c>
      <c r="M23" s="58">
        <v>342</v>
      </c>
      <c r="N23" s="42">
        <v>22.157244964262507</v>
      </c>
      <c r="O23" s="58">
        <v>428</v>
      </c>
      <c r="P23" s="42">
        <f t="shared" si="2"/>
        <v>23.751387347391788</v>
      </c>
      <c r="Q23" s="58">
        <v>372</v>
      </c>
      <c r="R23" s="42">
        <f t="shared" si="3"/>
        <v>21.196581196581196</v>
      </c>
      <c r="S23" s="139">
        <v>300</v>
      </c>
      <c r="T23" s="42">
        <v>21.754894851341554</v>
      </c>
      <c r="U23" s="139">
        <v>250</v>
      </c>
      <c r="V23" s="42">
        <v>20.66115702479339</v>
      </c>
    </row>
    <row r="24" spans="1:22" x14ac:dyDescent="0.35">
      <c r="A24" s="16"/>
      <c r="B24" s="34" t="s">
        <v>262</v>
      </c>
      <c r="C24" s="58">
        <v>148</v>
      </c>
      <c r="D24" s="42">
        <v>19.654714475431607</v>
      </c>
      <c r="E24" s="58">
        <v>172</v>
      </c>
      <c r="F24" s="42">
        <v>19.153674832962139</v>
      </c>
      <c r="G24" s="58">
        <v>225</v>
      </c>
      <c r="H24" s="42">
        <v>22.34359483614697</v>
      </c>
      <c r="I24" s="58">
        <v>256</v>
      </c>
      <c r="J24" s="42">
        <v>20.678513731825525</v>
      </c>
      <c r="K24" s="58">
        <v>256</v>
      </c>
      <c r="L24" s="42">
        <v>18.672501823486506</v>
      </c>
      <c r="M24" s="58">
        <v>349</v>
      </c>
      <c r="N24" s="42">
        <v>22.677063027940221</v>
      </c>
      <c r="O24" s="58">
        <v>385</v>
      </c>
      <c r="P24" s="42">
        <f t="shared" si="2"/>
        <v>21.365149833518313</v>
      </c>
      <c r="Q24" s="58">
        <v>382</v>
      </c>
      <c r="R24" s="42">
        <f t="shared" si="3"/>
        <v>21.766381766381766</v>
      </c>
      <c r="S24" s="139">
        <v>278</v>
      </c>
      <c r="T24" s="42">
        <v>20.159535895576504</v>
      </c>
      <c r="U24" s="139">
        <v>248</v>
      </c>
      <c r="V24" s="42">
        <v>20.495867768595041</v>
      </c>
    </row>
    <row r="25" spans="1:22" x14ac:dyDescent="0.35">
      <c r="A25" s="16"/>
      <c r="B25" s="34" t="s">
        <v>263</v>
      </c>
      <c r="C25" s="58">
        <v>115</v>
      </c>
      <c r="D25" s="63">
        <v>15.272244355909695</v>
      </c>
      <c r="E25" s="58">
        <v>147</v>
      </c>
      <c r="F25" s="63">
        <v>16.369710467706014</v>
      </c>
      <c r="G25" s="58">
        <v>151</v>
      </c>
      <c r="H25" s="63">
        <v>14.995034756703079</v>
      </c>
      <c r="I25" s="58">
        <v>186</v>
      </c>
      <c r="J25" s="63">
        <v>15.024232633279484</v>
      </c>
      <c r="K25" s="58">
        <v>208</v>
      </c>
      <c r="L25" s="63">
        <v>15.171407731582786</v>
      </c>
      <c r="M25" s="58">
        <v>272</v>
      </c>
      <c r="N25" s="63">
        <v>17.673814165042234</v>
      </c>
      <c r="O25" s="58">
        <v>312</v>
      </c>
      <c r="P25" s="63">
        <f t="shared" si="2"/>
        <v>17.314095449500556</v>
      </c>
      <c r="Q25" s="58">
        <v>305</v>
      </c>
      <c r="R25" s="63">
        <f t="shared" si="3"/>
        <v>17.378917378917379</v>
      </c>
      <c r="S25" s="139">
        <v>239</v>
      </c>
      <c r="T25" s="63">
        <v>17.331399564902103</v>
      </c>
      <c r="U25" s="139">
        <v>203</v>
      </c>
      <c r="V25" s="63">
        <v>16.776859504132233</v>
      </c>
    </row>
    <row r="26" spans="1:22" x14ac:dyDescent="0.35">
      <c r="A26" s="16"/>
      <c r="B26" s="34" t="s">
        <v>264</v>
      </c>
      <c r="C26" s="58">
        <v>80</v>
      </c>
      <c r="D26" s="42">
        <v>10.624169986719787</v>
      </c>
      <c r="E26" s="58">
        <v>99</v>
      </c>
      <c r="F26" s="42">
        <v>11.024498886414253</v>
      </c>
      <c r="G26" s="58">
        <v>105</v>
      </c>
      <c r="H26" s="42">
        <v>10.427010923535253</v>
      </c>
      <c r="I26" s="58">
        <v>132</v>
      </c>
      <c r="J26" s="42">
        <v>10.662358642972535</v>
      </c>
      <c r="K26" s="58">
        <v>147</v>
      </c>
      <c r="L26" s="42">
        <v>10.722100656455142</v>
      </c>
      <c r="M26" s="58">
        <v>165</v>
      </c>
      <c r="N26" s="42">
        <v>10.721247563352826</v>
      </c>
      <c r="O26" s="58">
        <v>212</v>
      </c>
      <c r="P26" s="42">
        <f t="shared" si="2"/>
        <v>11.76470588235294</v>
      </c>
      <c r="Q26" s="58">
        <v>197</v>
      </c>
      <c r="R26" s="42">
        <f t="shared" si="3"/>
        <v>11.225071225071224</v>
      </c>
      <c r="S26" s="139">
        <v>158</v>
      </c>
      <c r="T26" s="42">
        <v>11.457577955039884</v>
      </c>
      <c r="U26" s="139">
        <v>143</v>
      </c>
      <c r="V26" s="42">
        <v>11.818181818181818</v>
      </c>
    </row>
    <row r="27" spans="1:22" x14ac:dyDescent="0.35">
      <c r="A27" s="16"/>
      <c r="B27" s="34" t="s">
        <v>265</v>
      </c>
      <c r="C27" s="58">
        <v>48</v>
      </c>
      <c r="D27" s="79">
        <v>6.3745019920318722</v>
      </c>
      <c r="E27" s="58">
        <v>50</v>
      </c>
      <c r="F27" s="79">
        <v>5.56792873051225</v>
      </c>
      <c r="G27" s="58">
        <v>62</v>
      </c>
      <c r="H27" s="79">
        <v>6.156901688182721</v>
      </c>
      <c r="I27" s="58">
        <v>70</v>
      </c>
      <c r="J27" s="79">
        <v>5.6542810985460417</v>
      </c>
      <c r="K27" s="58">
        <v>69</v>
      </c>
      <c r="L27" s="79">
        <v>5.0328227571115978</v>
      </c>
      <c r="M27" s="58">
        <v>106</v>
      </c>
      <c r="N27" s="79">
        <v>6.8875893437296938</v>
      </c>
      <c r="O27" s="58">
        <v>114</v>
      </c>
      <c r="P27" s="79">
        <f t="shared" si="2"/>
        <v>6.326304106548279</v>
      </c>
      <c r="Q27" s="58">
        <v>115</v>
      </c>
      <c r="R27" s="79">
        <f t="shared" si="3"/>
        <v>6.5527065527065522</v>
      </c>
      <c r="S27" s="139">
        <v>99</v>
      </c>
      <c r="T27" s="79">
        <v>7.179115300942712</v>
      </c>
      <c r="U27" s="139">
        <v>99</v>
      </c>
      <c r="V27" s="79">
        <v>8.1818181818181817</v>
      </c>
    </row>
    <row r="28" spans="1:22" x14ac:dyDescent="0.35">
      <c r="A28" s="16"/>
      <c r="B28" s="34" t="s">
        <v>266</v>
      </c>
      <c r="C28" s="58">
        <v>27</v>
      </c>
      <c r="D28" s="76">
        <v>3.5856573705179287</v>
      </c>
      <c r="E28" s="58">
        <v>35</v>
      </c>
      <c r="F28" s="76">
        <v>3.8975501113585747</v>
      </c>
      <c r="G28" s="58">
        <v>38</v>
      </c>
      <c r="H28" s="76">
        <v>3.7735849056603774</v>
      </c>
      <c r="I28" s="58">
        <v>32</v>
      </c>
      <c r="J28" s="76">
        <v>2.5848142164781907</v>
      </c>
      <c r="K28" s="58">
        <v>34</v>
      </c>
      <c r="L28" s="76">
        <v>2.4799416484318018</v>
      </c>
      <c r="M28" s="58">
        <v>39</v>
      </c>
      <c r="N28" s="76">
        <v>2.53411306042885</v>
      </c>
      <c r="O28" s="58">
        <v>50</v>
      </c>
      <c r="P28" s="76">
        <f t="shared" si="2"/>
        <v>2.7746947835738069</v>
      </c>
      <c r="Q28" s="58">
        <v>55</v>
      </c>
      <c r="R28" s="76">
        <f t="shared" si="3"/>
        <v>3.133903133903134</v>
      </c>
      <c r="S28" s="139">
        <v>41</v>
      </c>
      <c r="T28" s="76">
        <v>2.9731689630166791</v>
      </c>
      <c r="U28" s="139">
        <v>46</v>
      </c>
      <c r="V28" s="76">
        <v>3.8016528925619832</v>
      </c>
    </row>
    <row r="29" spans="1:22" x14ac:dyDescent="0.35">
      <c r="A29" s="16"/>
      <c r="B29" s="34" t="s">
        <v>267</v>
      </c>
      <c r="C29" s="58">
        <v>10</v>
      </c>
      <c r="D29" s="79">
        <v>1.3280212483399734</v>
      </c>
      <c r="E29" s="58">
        <v>11</v>
      </c>
      <c r="F29" s="79">
        <v>1.2249443207126949</v>
      </c>
      <c r="G29" s="58">
        <v>10</v>
      </c>
      <c r="H29" s="55">
        <v>0.99304865938430986</v>
      </c>
      <c r="I29" s="58">
        <v>16</v>
      </c>
      <c r="J29" s="55">
        <v>1.2924071082390953</v>
      </c>
      <c r="K29" s="58">
        <v>19</v>
      </c>
      <c r="L29" s="55">
        <v>1.3858497447118892</v>
      </c>
      <c r="M29" s="58">
        <v>22</v>
      </c>
      <c r="N29" s="55">
        <v>1.4294996751137101</v>
      </c>
      <c r="O29" s="58">
        <v>22</v>
      </c>
      <c r="P29" s="55">
        <f t="shared" si="2"/>
        <v>1.2208657047724751</v>
      </c>
      <c r="Q29" s="58">
        <v>25</v>
      </c>
      <c r="R29" s="55">
        <f t="shared" si="3"/>
        <v>1.4245014245014245</v>
      </c>
      <c r="S29" s="139">
        <v>22</v>
      </c>
      <c r="T29" s="55">
        <v>1.5953589557650472</v>
      </c>
      <c r="U29" s="139">
        <v>22</v>
      </c>
      <c r="V29" s="55">
        <v>1.8181818181818181</v>
      </c>
    </row>
    <row r="30" spans="1:22" x14ac:dyDescent="0.35">
      <c r="A30" s="16"/>
      <c r="B30" s="34" t="s">
        <v>406</v>
      </c>
      <c r="C30" s="58">
        <v>10</v>
      </c>
      <c r="D30" s="79">
        <v>1.3280212483399734</v>
      </c>
      <c r="E30" s="58">
        <v>11</v>
      </c>
      <c r="F30" s="79">
        <v>1.2249443207126949</v>
      </c>
      <c r="G30" s="58">
        <v>6</v>
      </c>
      <c r="H30" s="79">
        <v>0.59582919563058589</v>
      </c>
      <c r="I30" s="58">
        <v>12</v>
      </c>
      <c r="J30" s="79">
        <v>0.96930533117932138</v>
      </c>
      <c r="K30" s="58">
        <v>11</v>
      </c>
      <c r="L30" s="79">
        <v>0.80233406272793584</v>
      </c>
      <c r="M30" s="58">
        <v>11</v>
      </c>
      <c r="N30" s="79">
        <v>0.71474983755685506</v>
      </c>
      <c r="O30" s="58">
        <v>17</v>
      </c>
      <c r="P30" s="79">
        <f t="shared" si="2"/>
        <v>0.94339622641509435</v>
      </c>
      <c r="Q30" s="58">
        <v>13</v>
      </c>
      <c r="R30" s="79">
        <f t="shared" si="3"/>
        <v>0.74074074074074081</v>
      </c>
      <c r="S30" s="139">
        <v>10</v>
      </c>
      <c r="T30" s="79">
        <v>0.72516316171138506</v>
      </c>
      <c r="U30" s="139">
        <v>9</v>
      </c>
      <c r="V30" s="79">
        <v>0.74380165289256195</v>
      </c>
    </row>
    <row r="31" spans="1:22" x14ac:dyDescent="0.35">
      <c r="A31" s="16"/>
      <c r="B31" s="36" t="s">
        <v>269</v>
      </c>
      <c r="C31" s="88">
        <v>753</v>
      </c>
      <c r="D31" s="89">
        <v>100</v>
      </c>
      <c r="E31" s="88">
        <v>898</v>
      </c>
      <c r="F31" s="89">
        <v>100</v>
      </c>
      <c r="G31" s="88">
        <v>1007</v>
      </c>
      <c r="H31" s="89">
        <v>100</v>
      </c>
      <c r="I31" s="88">
        <v>1238</v>
      </c>
      <c r="J31" s="89">
        <v>100</v>
      </c>
      <c r="K31" s="88">
        <v>1371</v>
      </c>
      <c r="L31" s="89">
        <v>100</v>
      </c>
      <c r="M31" s="88">
        <v>1539</v>
      </c>
      <c r="N31" s="89">
        <v>100</v>
      </c>
      <c r="O31" s="88">
        <v>1802</v>
      </c>
      <c r="P31" s="89">
        <f t="shared" si="2"/>
        <v>100</v>
      </c>
      <c r="Q31" s="88">
        <f>SUM(Q21:Q30)</f>
        <v>1755</v>
      </c>
      <c r="R31" s="89">
        <f>SUM(R21:R30)</f>
        <v>100</v>
      </c>
      <c r="S31" s="135">
        <v>1379</v>
      </c>
      <c r="T31" s="89">
        <f t="shared" ref="T31" si="4">S31/1379*100</f>
        <v>100</v>
      </c>
      <c r="U31" s="135">
        <v>1210</v>
      </c>
      <c r="V31" s="89">
        <v>100</v>
      </c>
    </row>
    <row r="32" spans="1:22" x14ac:dyDescent="0.35">
      <c r="A32" s="16"/>
      <c r="B32" s="61" t="s">
        <v>407</v>
      </c>
      <c r="C32" s="84">
        <v>32.794429708222815</v>
      </c>
      <c r="D32" s="84"/>
      <c r="E32" s="84">
        <v>32.805122494432069</v>
      </c>
      <c r="F32" s="84"/>
      <c r="G32" s="84">
        <v>33.401363623696412</v>
      </c>
      <c r="H32" s="84"/>
      <c r="I32" s="84">
        <v>32.498384491114699</v>
      </c>
      <c r="J32" s="84"/>
      <c r="K32" s="84">
        <v>32.243617797228303</v>
      </c>
      <c r="L32" s="84"/>
      <c r="M32" s="84">
        <v>33.4</v>
      </c>
      <c r="N32" s="84"/>
      <c r="O32" s="84">
        <v>33.4</v>
      </c>
      <c r="P32" s="84"/>
      <c r="Q32" s="84">
        <v>33.299999999999997</v>
      </c>
      <c r="R32" s="84"/>
      <c r="S32" s="84">
        <v>33.4046410442349</v>
      </c>
      <c r="T32" s="84"/>
      <c r="U32" s="84">
        <v>34</v>
      </c>
      <c r="V32" s="84"/>
    </row>
    <row r="33" spans="1:23" x14ac:dyDescent="0.35">
      <c r="A33" s="16"/>
      <c r="B33" s="34"/>
      <c r="C33" s="75"/>
      <c r="D33" s="76"/>
      <c r="E33" s="75"/>
      <c r="F33" s="76"/>
      <c r="G33" s="75"/>
      <c r="H33" s="76"/>
      <c r="I33" s="75"/>
      <c r="J33" s="76"/>
      <c r="K33" s="75"/>
      <c r="L33" s="76"/>
      <c r="M33" s="75"/>
      <c r="N33" s="76"/>
      <c r="O33" s="75"/>
      <c r="P33" s="76"/>
      <c r="Q33" s="75"/>
      <c r="R33" s="76"/>
      <c r="S33" s="75"/>
      <c r="T33" s="76"/>
      <c r="U33" s="75"/>
      <c r="V33" s="76"/>
    </row>
    <row r="34" spans="1:23" x14ac:dyDescent="0.35">
      <c r="A34" s="16"/>
      <c r="B34" s="34"/>
      <c r="C34" s="75"/>
      <c r="D34" s="79"/>
      <c r="E34" s="75"/>
      <c r="F34" s="79"/>
      <c r="G34" s="75"/>
      <c r="H34" s="79"/>
      <c r="I34" s="75"/>
      <c r="J34" s="79"/>
      <c r="K34" s="75"/>
      <c r="L34" s="79"/>
      <c r="M34" s="75"/>
      <c r="N34" s="79"/>
      <c r="O34" s="75"/>
      <c r="P34" s="79"/>
      <c r="Q34" s="75"/>
      <c r="R34" s="79"/>
      <c r="S34" s="75"/>
      <c r="T34" s="79"/>
      <c r="U34" s="75"/>
      <c r="V34" s="79"/>
    </row>
    <row r="35" spans="1:23" x14ac:dyDescent="0.35">
      <c r="A35" s="16"/>
      <c r="B35" s="33" t="s">
        <v>273</v>
      </c>
      <c r="C35" s="45"/>
      <c r="D35" s="45"/>
      <c r="E35" s="45"/>
      <c r="F35" s="45"/>
      <c r="G35" s="45"/>
      <c r="H35" s="45"/>
      <c r="I35" s="45"/>
      <c r="J35" s="45"/>
      <c r="K35" s="45"/>
      <c r="L35" s="40"/>
      <c r="M35" s="45"/>
      <c r="N35" s="40"/>
      <c r="O35" s="45"/>
      <c r="P35" s="40"/>
      <c r="Q35" s="45"/>
      <c r="R35" s="40"/>
      <c r="S35" s="45"/>
      <c r="T35" s="40"/>
      <c r="U35" s="45"/>
      <c r="V35" s="40"/>
    </row>
    <row r="36" spans="1:23" x14ac:dyDescent="0.35">
      <c r="A36" s="16"/>
      <c r="B36" s="34" t="s">
        <v>259</v>
      </c>
      <c r="C36" s="58">
        <v>204</v>
      </c>
      <c r="D36" s="42">
        <v>3.0871670702179177</v>
      </c>
      <c r="E36" s="58">
        <v>155</v>
      </c>
      <c r="F36" s="42">
        <v>2.3860837438423648</v>
      </c>
      <c r="G36" s="58">
        <v>245</v>
      </c>
      <c r="H36" s="42">
        <v>2.7192008879023311</v>
      </c>
      <c r="I36" s="58">
        <v>238</v>
      </c>
      <c r="J36" s="42">
        <v>2.5211864406779663</v>
      </c>
      <c r="K36" s="58">
        <v>311</v>
      </c>
      <c r="L36" s="42">
        <v>3.0917586241177055</v>
      </c>
      <c r="M36" s="58">
        <v>291</v>
      </c>
      <c r="N36" s="42">
        <v>2.7087198515769946</v>
      </c>
      <c r="O36" s="58">
        <v>340</v>
      </c>
      <c r="P36" s="42">
        <f t="shared" ref="P36:P46" si="5">O36/$O$46*100</f>
        <v>2.6610315410503249</v>
      </c>
      <c r="Q36" s="58">
        <f>Q6+Q21</f>
        <v>420</v>
      </c>
      <c r="R36" s="42">
        <f t="shared" ref="R36:R45" si="6">Q36/$Q$46*100</f>
        <v>3.0964317310527867</v>
      </c>
      <c r="S36" s="139">
        <v>383</v>
      </c>
      <c r="T36" s="42">
        <v>3.1906031322892368</v>
      </c>
      <c r="U36" s="139">
        <v>312</v>
      </c>
      <c r="V36" s="42">
        <v>2.8296753128967893</v>
      </c>
    </row>
    <row r="37" spans="1:23" x14ac:dyDescent="0.35">
      <c r="A37" s="16"/>
      <c r="B37" s="34" t="s">
        <v>260</v>
      </c>
      <c r="C37" s="58">
        <v>1102</v>
      </c>
      <c r="D37" s="42">
        <v>16.676755447941886</v>
      </c>
      <c r="E37" s="58">
        <v>1020</v>
      </c>
      <c r="F37" s="42">
        <v>15.701970443349753</v>
      </c>
      <c r="G37" s="58">
        <v>1353</v>
      </c>
      <c r="H37" s="42">
        <v>15.016648168701444</v>
      </c>
      <c r="I37" s="58">
        <v>1410</v>
      </c>
      <c r="J37" s="42">
        <v>14.9364406779661</v>
      </c>
      <c r="K37" s="58">
        <v>1386</v>
      </c>
      <c r="L37" s="42">
        <v>13.778705636743215</v>
      </c>
      <c r="M37" s="58">
        <v>1378</v>
      </c>
      <c r="N37" s="42">
        <v>12.782931354359924</v>
      </c>
      <c r="O37" s="58">
        <v>1611</v>
      </c>
      <c r="P37" s="42">
        <f t="shared" si="5"/>
        <v>12.608593566564922</v>
      </c>
      <c r="Q37" s="58">
        <f t="shared" ref="Q37:Q45" si="7">Q7+Q22</f>
        <v>1675</v>
      </c>
      <c r="R37" s="42">
        <f t="shared" si="6"/>
        <v>12.348864641698613</v>
      </c>
      <c r="S37" s="139">
        <v>1412</v>
      </c>
      <c r="T37" s="42">
        <v>11.762745751416194</v>
      </c>
      <c r="U37" s="139">
        <v>1204</v>
      </c>
      <c r="V37" s="42">
        <v>10.919644476691456</v>
      </c>
    </row>
    <row r="38" spans="1:23" x14ac:dyDescent="0.35">
      <c r="A38" s="16"/>
      <c r="B38" s="34" t="s">
        <v>261</v>
      </c>
      <c r="C38" s="58">
        <v>1307</v>
      </c>
      <c r="D38" s="42">
        <v>19.779055690072639</v>
      </c>
      <c r="E38" s="58">
        <v>1322</v>
      </c>
      <c r="F38" s="42">
        <v>20.350985221674879</v>
      </c>
      <c r="G38" s="58">
        <v>1866</v>
      </c>
      <c r="H38" s="42">
        <v>20.710321864594896</v>
      </c>
      <c r="I38" s="58">
        <v>1988</v>
      </c>
      <c r="J38" s="42">
        <v>21.059322033898304</v>
      </c>
      <c r="K38" s="58">
        <v>2057</v>
      </c>
      <c r="L38" s="42">
        <v>20.449348841833185</v>
      </c>
      <c r="M38" s="58">
        <v>2106</v>
      </c>
      <c r="N38" s="42">
        <v>19.526901669758811</v>
      </c>
      <c r="O38" s="58">
        <v>2567</v>
      </c>
      <c r="P38" s="42">
        <f t="shared" si="5"/>
        <v>20.090788134929952</v>
      </c>
      <c r="Q38" s="58">
        <f t="shared" si="7"/>
        <v>2594</v>
      </c>
      <c r="R38" s="42">
        <f t="shared" si="6"/>
        <v>19.124152167502213</v>
      </c>
      <c r="S38" s="139">
        <v>2218</v>
      </c>
      <c r="T38" s="42">
        <v>18.477174275241588</v>
      </c>
      <c r="U38" s="139">
        <v>1947</v>
      </c>
      <c r="V38" s="42">
        <v>17.658262289134772</v>
      </c>
    </row>
    <row r="39" spans="1:23" x14ac:dyDescent="0.35">
      <c r="A39" s="16"/>
      <c r="B39" s="34" t="s">
        <v>262</v>
      </c>
      <c r="C39" s="58">
        <v>1292</v>
      </c>
      <c r="D39" s="42">
        <v>19.552058111380145</v>
      </c>
      <c r="E39" s="58">
        <v>1345</v>
      </c>
      <c r="F39" s="42">
        <v>20.705049261083744</v>
      </c>
      <c r="G39" s="58">
        <v>1809</v>
      </c>
      <c r="H39" s="42">
        <v>20.077691453940066</v>
      </c>
      <c r="I39" s="58">
        <v>1881</v>
      </c>
      <c r="J39" s="42">
        <v>19.925847457627118</v>
      </c>
      <c r="K39" s="58">
        <v>1986</v>
      </c>
      <c r="L39" s="42">
        <v>19.74351327169699</v>
      </c>
      <c r="M39" s="58">
        <v>2126</v>
      </c>
      <c r="N39" s="42">
        <v>19.721706864564005</v>
      </c>
      <c r="O39" s="58">
        <v>2438</v>
      </c>
      <c r="P39" s="42">
        <f t="shared" si="5"/>
        <v>19.081161462002036</v>
      </c>
      <c r="Q39" s="58">
        <f t="shared" si="7"/>
        <v>2718</v>
      </c>
      <c r="R39" s="42">
        <f t="shared" si="6"/>
        <v>20.038336773813032</v>
      </c>
      <c r="S39" s="139">
        <v>2365</v>
      </c>
      <c r="T39" s="42">
        <v>19.70176607797401</v>
      </c>
      <c r="U39" s="139">
        <v>2242</v>
      </c>
      <c r="V39" s="42">
        <v>20.333756575367314</v>
      </c>
    </row>
    <row r="40" spans="1:23" x14ac:dyDescent="0.35">
      <c r="A40" s="16"/>
      <c r="B40" s="34" t="s">
        <v>263</v>
      </c>
      <c r="C40" s="58">
        <v>1024</v>
      </c>
      <c r="D40" s="63">
        <v>15.49636803874092</v>
      </c>
      <c r="E40" s="58">
        <v>992</v>
      </c>
      <c r="F40" s="63">
        <v>15.270935960591133</v>
      </c>
      <c r="G40" s="58">
        <v>1419</v>
      </c>
      <c r="H40" s="63">
        <v>15.749167591564927</v>
      </c>
      <c r="I40" s="58">
        <v>1573</v>
      </c>
      <c r="J40" s="63">
        <v>16.663135593220339</v>
      </c>
      <c r="K40" s="58">
        <v>1702</v>
      </c>
      <c r="L40" s="63">
        <v>16.920170991152204</v>
      </c>
      <c r="M40" s="58">
        <v>1926</v>
      </c>
      <c r="N40" s="63">
        <v>17.866419294990724</v>
      </c>
      <c r="O40" s="58">
        <v>2239</v>
      </c>
      <c r="P40" s="63">
        <f t="shared" si="5"/>
        <v>17.52367535415199</v>
      </c>
      <c r="Q40" s="58">
        <f t="shared" si="7"/>
        <v>2331</v>
      </c>
      <c r="R40" s="63">
        <f t="shared" si="6"/>
        <v>17.185196107342968</v>
      </c>
      <c r="S40" s="139">
        <v>2088</v>
      </c>
      <c r="T40" s="63">
        <v>17.394201932689104</v>
      </c>
      <c r="U40" s="139">
        <v>1951</v>
      </c>
      <c r="V40" s="63">
        <v>17.694540177761652</v>
      </c>
    </row>
    <row r="41" spans="1:23" s="28" customFormat="1" x14ac:dyDescent="0.35">
      <c r="A41" s="78"/>
      <c r="B41" s="34" t="s">
        <v>264</v>
      </c>
      <c r="C41" s="58">
        <v>797</v>
      </c>
      <c r="D41" s="42">
        <v>12.061138014527845</v>
      </c>
      <c r="E41" s="58">
        <v>794</v>
      </c>
      <c r="F41" s="42">
        <v>12.222906403940886</v>
      </c>
      <c r="G41" s="58">
        <v>1077</v>
      </c>
      <c r="H41" s="42">
        <v>11.95338512763596</v>
      </c>
      <c r="I41" s="58">
        <v>1095</v>
      </c>
      <c r="J41" s="42">
        <v>11.599576271186439</v>
      </c>
      <c r="K41" s="58">
        <v>1215</v>
      </c>
      <c r="L41" s="42">
        <v>12.07873546078139</v>
      </c>
      <c r="M41" s="58">
        <v>1356</v>
      </c>
      <c r="N41" s="42">
        <v>12.578849721706863</v>
      </c>
      <c r="O41" s="58">
        <v>1661</v>
      </c>
      <c r="P41" s="42">
        <f t="shared" si="5"/>
        <v>12.99992173436644</v>
      </c>
      <c r="Q41" s="58">
        <f t="shared" si="7"/>
        <v>1690</v>
      </c>
      <c r="R41" s="42">
        <f t="shared" si="6"/>
        <v>12.459451489236214</v>
      </c>
      <c r="S41" s="139">
        <v>1526</v>
      </c>
      <c r="T41" s="42">
        <v>12.71242919026991</v>
      </c>
      <c r="U41" s="139">
        <v>1477</v>
      </c>
      <c r="V41" s="42">
        <v>13.395610375476148</v>
      </c>
      <c r="W41"/>
    </row>
    <row r="42" spans="1:23" x14ac:dyDescent="0.35">
      <c r="A42" s="16"/>
      <c r="B42" s="34" t="s">
        <v>265</v>
      </c>
      <c r="C42" s="58">
        <v>411</v>
      </c>
      <c r="D42" s="79">
        <v>6.2197336561743342</v>
      </c>
      <c r="E42" s="58">
        <v>407</v>
      </c>
      <c r="F42" s="79">
        <v>6.2653940886699511</v>
      </c>
      <c r="G42" s="58">
        <v>622</v>
      </c>
      <c r="H42" s="79">
        <v>6.9034406215316313</v>
      </c>
      <c r="I42" s="58">
        <v>628</v>
      </c>
      <c r="J42" s="79">
        <v>6.6525423728813564</v>
      </c>
      <c r="K42" s="58">
        <v>739</v>
      </c>
      <c r="L42" s="79">
        <v>7.3466547370513977</v>
      </c>
      <c r="M42" s="58">
        <v>827</v>
      </c>
      <c r="N42" s="79">
        <v>7.6716141001855283</v>
      </c>
      <c r="O42" s="58">
        <v>1013</v>
      </c>
      <c r="P42" s="79">
        <f t="shared" si="5"/>
        <v>7.9283086796587616</v>
      </c>
      <c r="Q42" s="58">
        <f t="shared" si="7"/>
        <v>1122</v>
      </c>
      <c r="R42" s="79">
        <f t="shared" si="6"/>
        <v>8.2718961958124453</v>
      </c>
      <c r="S42" s="139">
        <v>1041</v>
      </c>
      <c r="T42" s="79">
        <v>8.6721092969010325</v>
      </c>
      <c r="U42" s="139">
        <v>978</v>
      </c>
      <c r="V42" s="79">
        <v>8.8699437692726288</v>
      </c>
    </row>
    <row r="43" spans="1:23" x14ac:dyDescent="0.35">
      <c r="A43" s="16"/>
      <c r="B43" s="34" t="s">
        <v>266</v>
      </c>
      <c r="C43" s="58">
        <v>236</v>
      </c>
      <c r="D43" s="76">
        <v>3.5714285714285712</v>
      </c>
      <c r="E43" s="58">
        <v>234</v>
      </c>
      <c r="F43" s="76">
        <v>3.6022167487684729</v>
      </c>
      <c r="G43" s="58">
        <v>295</v>
      </c>
      <c r="H43" s="76">
        <v>3.2741398446170926</v>
      </c>
      <c r="I43" s="58">
        <v>320</v>
      </c>
      <c r="J43" s="76">
        <v>3.3898305084745761</v>
      </c>
      <c r="K43" s="58">
        <v>336</v>
      </c>
      <c r="L43" s="76">
        <v>3.3402922755741122</v>
      </c>
      <c r="M43" s="58">
        <v>413</v>
      </c>
      <c r="N43" s="76">
        <v>3.831168831168831</v>
      </c>
      <c r="O43" s="58">
        <v>495</v>
      </c>
      <c r="P43" s="76">
        <f t="shared" si="5"/>
        <v>3.8741488612350312</v>
      </c>
      <c r="Q43" s="58">
        <f t="shared" si="7"/>
        <v>556</v>
      </c>
      <c r="R43" s="76">
        <f t="shared" si="6"/>
        <v>4.0990858153936891</v>
      </c>
      <c r="S43" s="139">
        <v>506</v>
      </c>
      <c r="T43" s="76">
        <v>4.2152615794735091</v>
      </c>
      <c r="U43" s="139">
        <v>520</v>
      </c>
      <c r="V43" s="76">
        <v>4.7161255214946491</v>
      </c>
    </row>
    <row r="44" spans="1:23" x14ac:dyDescent="0.35">
      <c r="A44" s="16"/>
      <c r="B44" s="34" t="s">
        <v>267</v>
      </c>
      <c r="C44" s="58">
        <v>112</v>
      </c>
      <c r="D44" s="79">
        <v>1.6949152542372881</v>
      </c>
      <c r="E44" s="58">
        <v>103</v>
      </c>
      <c r="F44" s="79">
        <v>1.5855911330049262</v>
      </c>
      <c r="G44" s="58">
        <v>164</v>
      </c>
      <c r="H44" s="55">
        <v>1.8201997780244172</v>
      </c>
      <c r="I44" s="58">
        <v>147</v>
      </c>
      <c r="J44" s="55">
        <v>1.5572033898305087</v>
      </c>
      <c r="K44" s="58">
        <v>151</v>
      </c>
      <c r="L44" s="55">
        <v>1.5011432547966994</v>
      </c>
      <c r="M44" s="58">
        <v>175</v>
      </c>
      <c r="N44" s="55">
        <v>1.6233766233766231</v>
      </c>
      <c r="O44" s="58">
        <v>208</v>
      </c>
      <c r="P44" s="55">
        <f t="shared" si="5"/>
        <v>1.6279251780543162</v>
      </c>
      <c r="Q44" s="58">
        <f t="shared" si="7"/>
        <v>238</v>
      </c>
      <c r="R44" s="55">
        <f t="shared" si="6"/>
        <v>1.7546446475965791</v>
      </c>
      <c r="S44" s="139">
        <v>255</v>
      </c>
      <c r="T44" s="55">
        <v>2.1242919026991003</v>
      </c>
      <c r="U44" s="139">
        <v>222</v>
      </c>
      <c r="V44" s="55">
        <v>2.0134228187919461</v>
      </c>
    </row>
    <row r="45" spans="1:23" x14ac:dyDescent="0.35">
      <c r="A45" s="16"/>
      <c r="B45" s="34" t="s">
        <v>406</v>
      </c>
      <c r="C45" s="58">
        <v>123</v>
      </c>
      <c r="D45" s="79">
        <v>1.8613801452784502</v>
      </c>
      <c r="E45" s="58">
        <v>124</v>
      </c>
      <c r="F45" s="79">
        <v>1.9088669950738917</v>
      </c>
      <c r="G45" s="58">
        <v>160</v>
      </c>
      <c r="H45" s="79">
        <v>1.7758046614872365</v>
      </c>
      <c r="I45" s="58">
        <v>160</v>
      </c>
      <c r="J45" s="79">
        <v>1.6949152542372881</v>
      </c>
      <c r="K45" s="58">
        <v>176</v>
      </c>
      <c r="L45" s="79">
        <v>1.7496769062531068</v>
      </c>
      <c r="M45" s="58">
        <v>182</v>
      </c>
      <c r="N45" s="79">
        <v>1.6883116883116882</v>
      </c>
      <c r="O45" s="58">
        <v>205</v>
      </c>
      <c r="P45" s="79">
        <f t="shared" si="5"/>
        <v>1.6044454879862253</v>
      </c>
      <c r="Q45" s="58">
        <f t="shared" si="7"/>
        <v>220</v>
      </c>
      <c r="R45" s="79">
        <f t="shared" si="6"/>
        <v>1.6219404305514595</v>
      </c>
      <c r="S45" s="139">
        <v>211</v>
      </c>
      <c r="T45" s="79">
        <v>1.7577474175274908</v>
      </c>
      <c r="U45" s="139">
        <v>173</v>
      </c>
      <c r="V45" s="79">
        <v>1.5690186831126429</v>
      </c>
    </row>
    <row r="46" spans="1:23" x14ac:dyDescent="0.35">
      <c r="A46" s="16"/>
      <c r="B46" s="36" t="s">
        <v>269</v>
      </c>
      <c r="C46" s="88">
        <v>6608</v>
      </c>
      <c r="D46" s="89">
        <v>100</v>
      </c>
      <c r="E46" s="88">
        <v>6496</v>
      </c>
      <c r="F46" s="89">
        <v>100</v>
      </c>
      <c r="G46" s="88">
        <v>9010</v>
      </c>
      <c r="H46" s="89">
        <v>100</v>
      </c>
      <c r="I46" s="88">
        <v>9440</v>
      </c>
      <c r="J46" s="89">
        <v>100</v>
      </c>
      <c r="K46" s="88">
        <v>10059</v>
      </c>
      <c r="L46" s="89">
        <v>100</v>
      </c>
      <c r="M46" s="88">
        <v>10780</v>
      </c>
      <c r="N46" s="89">
        <v>100</v>
      </c>
      <c r="O46" s="88">
        <v>12777</v>
      </c>
      <c r="P46" s="89">
        <f t="shared" si="5"/>
        <v>100</v>
      </c>
      <c r="Q46" s="88">
        <f>SUM(Q36:Q45)</f>
        <v>13564</v>
      </c>
      <c r="R46" s="89">
        <f>SUM(R36:R45)</f>
        <v>100.00000000000001</v>
      </c>
      <c r="S46" s="135">
        <v>12005</v>
      </c>
      <c r="T46" s="89">
        <v>100</v>
      </c>
      <c r="U46" s="135">
        <v>11026</v>
      </c>
      <c r="V46" s="89">
        <v>100</v>
      </c>
    </row>
    <row r="47" spans="1:23" x14ac:dyDescent="0.35">
      <c r="A47" s="16"/>
      <c r="B47" s="61" t="s">
        <v>407</v>
      </c>
      <c r="C47" s="84">
        <v>33.543198668482376</v>
      </c>
      <c r="D47" s="84"/>
      <c r="E47" s="84">
        <v>33.780018472906406</v>
      </c>
      <c r="F47" s="84"/>
      <c r="G47" s="84">
        <v>34.459525008717215</v>
      </c>
      <c r="H47" s="84"/>
      <c r="I47" s="84">
        <v>33.733580508474574</v>
      </c>
      <c r="J47" s="84"/>
      <c r="K47" s="84">
        <v>33.961626404215131</v>
      </c>
      <c r="L47" s="84"/>
      <c r="M47" s="84">
        <v>34.4</v>
      </c>
      <c r="N47" s="84"/>
      <c r="O47" s="84">
        <v>34.5</v>
      </c>
      <c r="P47" s="84"/>
      <c r="Q47" s="84">
        <v>34.5</v>
      </c>
      <c r="R47" s="84"/>
      <c r="S47" s="84">
        <v>34.8750416527824</v>
      </c>
      <c r="T47" s="84"/>
      <c r="U47" s="84">
        <v>35.200000000000003</v>
      </c>
      <c r="V47" s="84"/>
    </row>
    <row r="48" spans="1:23" x14ac:dyDescent="0.35">
      <c r="A48" s="16"/>
      <c r="B48" s="34"/>
      <c r="C48" s="75"/>
      <c r="D48" s="79"/>
      <c r="E48" s="75"/>
      <c r="F48" s="79"/>
      <c r="G48" s="75"/>
      <c r="H48" s="79"/>
      <c r="I48" s="75"/>
      <c r="J48" s="79"/>
      <c r="K48" s="75"/>
      <c r="L48" s="79"/>
      <c r="M48" s="45"/>
      <c r="N48" s="42"/>
      <c r="O48" s="45"/>
      <c r="P48" s="42"/>
      <c r="Q48" s="45"/>
      <c r="R48" s="42"/>
      <c r="S48" s="45"/>
      <c r="T48" s="42"/>
      <c r="U48" s="42"/>
      <c r="V48" s="42"/>
    </row>
    <row r="49" spans="1:22" s="16" customFormat="1" x14ac:dyDescent="0.35">
      <c r="B49" s="34"/>
      <c r="C49" s="77"/>
      <c r="D49" s="76"/>
      <c r="E49" s="77"/>
      <c r="F49" s="76"/>
      <c r="G49" s="77"/>
      <c r="H49" s="76"/>
      <c r="I49" s="77"/>
      <c r="J49" s="76"/>
      <c r="K49" s="77"/>
      <c r="L49" s="76"/>
      <c r="M49" s="77"/>
      <c r="N49" s="76"/>
      <c r="O49" s="77"/>
      <c r="P49" s="76"/>
      <c r="Q49" s="127"/>
      <c r="R49" s="76"/>
      <c r="S49" s="127"/>
      <c r="T49" s="76"/>
      <c r="U49" s="76"/>
      <c r="V49" s="76"/>
    </row>
    <row r="50" spans="1:22" x14ac:dyDescent="0.35">
      <c r="A50" s="16"/>
      <c r="B50" s="34"/>
      <c r="C50" s="77"/>
      <c r="D50" s="76"/>
      <c r="E50" s="77"/>
      <c r="F50" s="76"/>
      <c r="G50" s="77"/>
      <c r="H50" s="76"/>
      <c r="I50" s="77"/>
      <c r="J50" s="76"/>
      <c r="K50" s="77"/>
      <c r="L50" s="76"/>
      <c r="M50" s="77"/>
      <c r="N50" s="76"/>
      <c r="O50" s="77"/>
      <c r="P50" s="76"/>
      <c r="Q50" s="77"/>
      <c r="R50" s="76"/>
      <c r="S50" s="77"/>
      <c r="T50" s="76"/>
      <c r="U50" s="76"/>
      <c r="V50" s="76"/>
    </row>
    <row r="51" spans="1:22" x14ac:dyDescent="0.35">
      <c r="A51" s="16"/>
      <c r="B51" s="16"/>
      <c r="C51" s="16"/>
      <c r="D51" s="16"/>
      <c r="E51" s="16"/>
      <c r="F51" s="16"/>
      <c r="G51" s="16"/>
      <c r="H51" s="16"/>
      <c r="I51" s="16"/>
      <c r="J51" s="16"/>
      <c r="K51" s="16"/>
      <c r="L51" s="16"/>
      <c r="M51" s="16"/>
      <c r="N51" s="16"/>
      <c r="O51" s="16"/>
      <c r="P51" s="16"/>
      <c r="Q51" s="16"/>
      <c r="R51" s="16"/>
      <c r="S51" s="16"/>
      <c r="T51" s="16"/>
      <c r="U51" s="16"/>
      <c r="V51" s="16"/>
    </row>
    <row r="52" spans="1:22" x14ac:dyDescent="0.35">
      <c r="A52" s="16"/>
      <c r="B52" s="16"/>
      <c r="C52" s="16"/>
      <c r="D52" s="16"/>
      <c r="E52" s="16"/>
      <c r="F52" s="16"/>
      <c r="G52" s="16"/>
      <c r="H52" s="16"/>
      <c r="I52" s="16"/>
      <c r="J52" s="16"/>
      <c r="K52" s="16"/>
      <c r="L52" s="16"/>
      <c r="M52" s="16"/>
      <c r="N52" s="16"/>
      <c r="O52" s="16"/>
      <c r="P52" s="16"/>
      <c r="Q52" s="16"/>
      <c r="R52" s="16"/>
      <c r="S52" s="16"/>
      <c r="T52" s="16"/>
      <c r="U52" s="16"/>
      <c r="V52" s="16"/>
    </row>
    <row r="53" spans="1:22" x14ac:dyDescent="0.35">
      <c r="A53" s="16"/>
      <c r="B53" s="16"/>
      <c r="C53" s="16"/>
      <c r="D53" s="16"/>
      <c r="E53" s="16"/>
      <c r="F53" s="16"/>
      <c r="G53" s="16"/>
      <c r="H53" s="16"/>
      <c r="I53" s="16"/>
      <c r="J53" s="16"/>
      <c r="K53" s="16"/>
      <c r="L53" s="16"/>
      <c r="M53" s="16"/>
      <c r="N53" s="16"/>
      <c r="O53" s="16"/>
      <c r="P53" s="16"/>
      <c r="Q53" s="16"/>
      <c r="R53" s="16"/>
      <c r="S53" s="16"/>
      <c r="T53" s="16"/>
      <c r="U53" s="16"/>
      <c r="V53" s="16"/>
    </row>
    <row r="54" spans="1:22" x14ac:dyDescent="0.35">
      <c r="A54" s="16"/>
      <c r="B54" s="16"/>
      <c r="C54" s="16"/>
      <c r="D54" s="16"/>
      <c r="E54" s="16"/>
      <c r="F54" s="16"/>
      <c r="G54" s="16"/>
      <c r="H54" s="16"/>
      <c r="I54" s="16"/>
      <c r="J54" s="16"/>
      <c r="K54" s="16"/>
      <c r="L54" s="16"/>
      <c r="M54" s="16"/>
      <c r="N54" s="16"/>
      <c r="O54" s="16"/>
      <c r="P54" s="16"/>
      <c r="Q54" s="16"/>
      <c r="R54" s="16"/>
      <c r="S54" s="16"/>
      <c r="T54" s="16"/>
      <c r="U54" s="16"/>
      <c r="V54" s="16"/>
    </row>
    <row r="55" spans="1:22" x14ac:dyDescent="0.35">
      <c r="A55" s="16"/>
      <c r="B55" s="16"/>
      <c r="C55" s="16"/>
      <c r="D55" s="16"/>
      <c r="E55" s="16"/>
      <c r="F55" s="16"/>
      <c r="G55" s="16"/>
      <c r="H55" s="16"/>
      <c r="I55" s="16"/>
      <c r="J55" s="16"/>
      <c r="K55" s="16"/>
      <c r="L55" s="16"/>
      <c r="M55" s="16"/>
      <c r="N55" s="16"/>
      <c r="O55" s="16"/>
      <c r="P55" s="16"/>
      <c r="Q55" s="16"/>
      <c r="R55" s="16"/>
      <c r="S55" s="16"/>
      <c r="T55" s="16"/>
      <c r="U55" s="16"/>
      <c r="V55" s="16"/>
    </row>
    <row r="56" spans="1:22" x14ac:dyDescent="0.35">
      <c r="A56" s="16"/>
      <c r="B56" s="16"/>
      <c r="C56" s="16"/>
      <c r="D56" s="16"/>
      <c r="E56" s="16"/>
      <c r="F56" s="16"/>
      <c r="G56" s="16"/>
      <c r="H56" s="16"/>
      <c r="I56" s="16"/>
      <c r="J56" s="16"/>
      <c r="K56" s="16"/>
      <c r="L56" s="16"/>
      <c r="M56" s="16"/>
      <c r="N56" s="16"/>
      <c r="O56" s="16"/>
      <c r="P56" s="16"/>
      <c r="Q56" s="16"/>
      <c r="R56" s="16"/>
      <c r="S56" s="16"/>
      <c r="T56" s="16"/>
      <c r="U56" s="16"/>
      <c r="V56" s="16"/>
    </row>
    <row r="57" spans="1:22" x14ac:dyDescent="0.35">
      <c r="A57" s="16"/>
      <c r="B57" s="16"/>
      <c r="C57" s="16"/>
      <c r="D57" s="16"/>
      <c r="E57" s="16"/>
      <c r="F57" s="16"/>
      <c r="G57" s="16"/>
      <c r="H57" s="16"/>
      <c r="I57" s="16"/>
      <c r="J57" s="16"/>
      <c r="K57" s="16"/>
      <c r="L57" s="16"/>
      <c r="M57" s="16"/>
      <c r="N57" s="16"/>
      <c r="O57" s="16"/>
      <c r="P57" s="16"/>
      <c r="Q57" s="16"/>
      <c r="R57" s="16"/>
      <c r="S57" s="16"/>
      <c r="T57" s="16"/>
      <c r="U57" s="16"/>
      <c r="V57" s="16"/>
    </row>
    <row r="58" spans="1:22" x14ac:dyDescent="0.35">
      <c r="A58" s="16"/>
      <c r="B58" s="16"/>
      <c r="C58" s="16"/>
      <c r="D58" s="16"/>
      <c r="E58" s="16"/>
      <c r="F58" s="16"/>
      <c r="G58" s="16"/>
      <c r="H58" s="16"/>
      <c r="I58" s="16"/>
      <c r="J58" s="16"/>
      <c r="K58" s="16"/>
      <c r="L58" s="16"/>
      <c r="M58" s="16"/>
      <c r="N58" s="16"/>
      <c r="O58" s="16"/>
      <c r="P58" s="16"/>
      <c r="Q58" s="16"/>
      <c r="R58" s="16"/>
      <c r="S58" s="16"/>
      <c r="T58" s="16"/>
      <c r="U58" s="16"/>
      <c r="V58" s="16"/>
    </row>
  </sheetData>
  <mergeCells count="10">
    <mergeCell ref="E3:F3"/>
    <mergeCell ref="S3:T3"/>
    <mergeCell ref="O3:P3"/>
    <mergeCell ref="C3:D3"/>
    <mergeCell ref="Q3:R3"/>
    <mergeCell ref="U3:V3"/>
    <mergeCell ref="M3:N3"/>
    <mergeCell ref="K3:L3"/>
    <mergeCell ref="I3:J3"/>
    <mergeCell ref="G3:H3"/>
  </mergeCells>
  <conditionalFormatting sqref="C6:C15">
    <cfRule type="cellIs" dxfId="473" priority="30" operator="between">
      <formula>1</formula>
      <formula>3</formula>
    </cfRule>
  </conditionalFormatting>
  <conditionalFormatting sqref="C21:C30">
    <cfRule type="cellIs" dxfId="472" priority="29" operator="between">
      <formula>1</formula>
      <formula>3</formula>
    </cfRule>
  </conditionalFormatting>
  <conditionalFormatting sqref="C36:C45">
    <cfRule type="cellIs" dxfId="471" priority="28" operator="between">
      <formula>1</formula>
      <formula>3</formula>
    </cfRule>
  </conditionalFormatting>
  <conditionalFormatting sqref="E6:E15">
    <cfRule type="cellIs" dxfId="470" priority="27" operator="between">
      <formula>1</formula>
      <formula>3</formula>
    </cfRule>
  </conditionalFormatting>
  <conditionalFormatting sqref="E21:E30">
    <cfRule type="cellIs" dxfId="469" priority="26" operator="between">
      <formula>1</formula>
      <formula>3</formula>
    </cfRule>
  </conditionalFormatting>
  <conditionalFormatting sqref="E36:E45">
    <cfRule type="cellIs" dxfId="468" priority="25" operator="between">
      <formula>1</formula>
      <formula>3</formula>
    </cfRule>
  </conditionalFormatting>
  <conditionalFormatting sqref="G6:G15">
    <cfRule type="cellIs" dxfId="467" priority="24" operator="between">
      <formula>1</formula>
      <formula>3</formula>
    </cfRule>
  </conditionalFormatting>
  <conditionalFormatting sqref="G21:G30">
    <cfRule type="cellIs" dxfId="466" priority="23" operator="between">
      <formula>1</formula>
      <formula>3</formula>
    </cfRule>
  </conditionalFormatting>
  <conditionalFormatting sqref="G36:G45">
    <cfRule type="cellIs" dxfId="465" priority="22" operator="between">
      <formula>1</formula>
      <formula>3</formula>
    </cfRule>
  </conditionalFormatting>
  <conditionalFormatting sqref="I6:I15">
    <cfRule type="cellIs" dxfId="464" priority="21" operator="between">
      <formula>1</formula>
      <formula>3</formula>
    </cfRule>
  </conditionalFormatting>
  <conditionalFormatting sqref="I21:I30">
    <cfRule type="cellIs" dxfId="463" priority="20" operator="between">
      <formula>1</formula>
      <formula>3</formula>
    </cfRule>
  </conditionalFormatting>
  <conditionalFormatting sqref="I36:I45">
    <cfRule type="cellIs" dxfId="462" priority="19" operator="between">
      <formula>1</formula>
      <formula>3</formula>
    </cfRule>
  </conditionalFormatting>
  <conditionalFormatting sqref="K6:K15">
    <cfRule type="cellIs" dxfId="461" priority="18" operator="between">
      <formula>1</formula>
      <formula>3</formula>
    </cfRule>
  </conditionalFormatting>
  <conditionalFormatting sqref="K21:K30">
    <cfRule type="cellIs" dxfId="460" priority="17" operator="between">
      <formula>1</formula>
      <formula>3</formula>
    </cfRule>
  </conditionalFormatting>
  <conditionalFormatting sqref="K36:K45">
    <cfRule type="cellIs" dxfId="459" priority="16" operator="between">
      <formula>1</formula>
      <formula>3</formula>
    </cfRule>
  </conditionalFormatting>
  <conditionalFormatting sqref="M6:M15">
    <cfRule type="cellIs" dxfId="458" priority="15" operator="between">
      <formula>1</formula>
      <formula>3</formula>
    </cfRule>
  </conditionalFormatting>
  <conditionalFormatting sqref="M21:M30">
    <cfRule type="cellIs" dxfId="457" priority="14" operator="between">
      <formula>1</formula>
      <formula>3</formula>
    </cfRule>
  </conditionalFormatting>
  <conditionalFormatting sqref="M36:M45">
    <cfRule type="cellIs" dxfId="456" priority="13" operator="between">
      <formula>1</formula>
      <formula>3</formula>
    </cfRule>
  </conditionalFormatting>
  <conditionalFormatting sqref="O6:O15">
    <cfRule type="cellIs" dxfId="455" priority="12" operator="between">
      <formula>1</formula>
      <formula>3</formula>
    </cfRule>
  </conditionalFormatting>
  <conditionalFormatting sqref="O21:O30">
    <cfRule type="cellIs" dxfId="454" priority="11" operator="between">
      <formula>1</formula>
      <formula>3</formula>
    </cfRule>
  </conditionalFormatting>
  <conditionalFormatting sqref="O36:O45">
    <cfRule type="cellIs" dxfId="453" priority="10" operator="between">
      <formula>1</formula>
      <formula>3</formula>
    </cfRule>
  </conditionalFormatting>
  <conditionalFormatting sqref="Q6:Q15">
    <cfRule type="cellIs" dxfId="452" priority="9" operator="between">
      <formula>1</formula>
      <formula>3</formula>
    </cfRule>
  </conditionalFormatting>
  <conditionalFormatting sqref="Q21:Q30">
    <cfRule type="cellIs" dxfId="451" priority="8" operator="between">
      <formula>1</formula>
      <formula>3</formula>
    </cfRule>
  </conditionalFormatting>
  <conditionalFormatting sqref="Q36:Q45">
    <cfRule type="cellIs" dxfId="450" priority="7" operator="between">
      <formula>1</formula>
      <formula>3</formula>
    </cfRule>
  </conditionalFormatting>
  <conditionalFormatting sqref="S6:S15">
    <cfRule type="cellIs" dxfId="449" priority="6" operator="between">
      <formula>1</formula>
      <formula>3</formula>
    </cfRule>
  </conditionalFormatting>
  <conditionalFormatting sqref="S21:S30">
    <cfRule type="cellIs" dxfId="448" priority="5" operator="between">
      <formula>1</formula>
      <formula>3</formula>
    </cfRule>
  </conditionalFormatting>
  <conditionalFormatting sqref="S36:S45">
    <cfRule type="cellIs" dxfId="447" priority="4" operator="between">
      <formula>1</formula>
      <formula>3</formula>
    </cfRule>
  </conditionalFormatting>
  <conditionalFormatting sqref="U6:U15">
    <cfRule type="cellIs" dxfId="446" priority="3" operator="between">
      <formula>1</formula>
      <formula>3</formula>
    </cfRule>
  </conditionalFormatting>
  <conditionalFormatting sqref="U21:U30">
    <cfRule type="cellIs" dxfId="445" priority="2" operator="between">
      <formula>1</formula>
      <formula>3</formula>
    </cfRule>
  </conditionalFormatting>
  <conditionalFormatting sqref="U36:U45">
    <cfRule type="cellIs" dxfId="444" priority="1" operator="between">
      <formula>1</formula>
      <formula>3</formula>
    </cfRule>
  </conditionalFormatting>
  <pageMargins left="0.51181102362204722" right="0.70866141732283472" top="0.55118110236220474" bottom="0.74803149606299213" header="0.31496062992125984" footer="0.31496062992125984"/>
  <pageSetup paperSize="121" scale="78" orientation="landscape" r:id="rId1"/>
  <headerFooter>
    <oddHeader>&amp;C&amp;"Arial Black"&amp;11&amp;KFF0000OFFICIAL&amp;1#</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X49"/>
  <sheetViews>
    <sheetView showGridLines="0" zoomScaleNormal="100" workbookViewId="0">
      <pane ySplit="4" topLeftCell="A5" activePane="bottomLeft" state="frozen"/>
      <selection pane="bottomLeft"/>
    </sheetView>
  </sheetViews>
  <sheetFormatPr defaultRowHeight="12.75" x14ac:dyDescent="0.35"/>
  <cols>
    <col min="1" max="1" width="3.265625" customWidth="1"/>
    <col min="2" max="2" width="22.73046875" customWidth="1"/>
    <col min="3" max="16" width="7.73046875" customWidth="1"/>
  </cols>
  <sheetData>
    <row r="1" spans="1:23" ht="55.5" customHeight="1" x14ac:dyDescent="0.35">
      <c r="B1" s="25" t="s">
        <v>210</v>
      </c>
      <c r="C1" s="16"/>
      <c r="D1" s="16"/>
      <c r="E1" s="16"/>
      <c r="F1" s="16"/>
      <c r="G1" s="16"/>
      <c r="H1" s="16"/>
      <c r="I1" s="16"/>
      <c r="J1" s="16"/>
      <c r="K1" s="16"/>
      <c r="L1" s="16"/>
      <c r="M1" s="16"/>
      <c r="N1" s="16"/>
      <c r="O1" s="16"/>
      <c r="P1" s="16"/>
      <c r="Q1" s="16"/>
      <c r="R1" s="16"/>
      <c r="S1" s="16"/>
      <c r="T1" s="16"/>
      <c r="U1" s="16"/>
      <c r="V1" s="16"/>
    </row>
    <row r="2" spans="1:23" ht="15" x14ac:dyDescent="0.35">
      <c r="A2" s="16"/>
      <c r="B2" s="32" t="s">
        <v>446</v>
      </c>
      <c r="C2" s="16"/>
      <c r="D2" s="16"/>
      <c r="E2" s="16"/>
      <c r="F2" s="16"/>
      <c r="G2" s="16"/>
      <c r="H2" s="16"/>
      <c r="I2" s="16"/>
      <c r="J2" s="16"/>
      <c r="K2" s="16"/>
      <c r="L2" s="16"/>
      <c r="M2" s="16"/>
      <c r="N2" s="16"/>
      <c r="O2" s="16"/>
      <c r="P2" s="16"/>
      <c r="Q2" s="16"/>
      <c r="R2" s="16"/>
      <c r="S2" s="16"/>
      <c r="T2" s="16"/>
      <c r="U2" s="16"/>
      <c r="V2" s="16"/>
    </row>
    <row r="3" spans="1:23" ht="15" x14ac:dyDescent="0.35">
      <c r="A3" s="38"/>
      <c r="B3" s="48"/>
      <c r="C3" s="230" t="s">
        <v>382</v>
      </c>
      <c r="D3" s="230"/>
      <c r="E3" s="230" t="s">
        <v>383</v>
      </c>
      <c r="F3" s="230"/>
      <c r="G3" s="230" t="s">
        <v>384</v>
      </c>
      <c r="H3" s="230"/>
      <c r="I3" s="230" t="s">
        <v>385</v>
      </c>
      <c r="J3" s="230"/>
      <c r="K3" s="230" t="s">
        <v>386</v>
      </c>
      <c r="L3" s="230"/>
      <c r="M3" s="230" t="s">
        <v>387</v>
      </c>
      <c r="N3" s="230"/>
      <c r="O3" s="230" t="s">
        <v>388</v>
      </c>
      <c r="P3" s="230"/>
      <c r="Q3" s="230" t="s">
        <v>389</v>
      </c>
      <c r="R3" s="230"/>
      <c r="S3" s="230" t="s">
        <v>390</v>
      </c>
      <c r="T3" s="230"/>
      <c r="U3" s="230" t="s">
        <v>391</v>
      </c>
      <c r="V3" s="230"/>
    </row>
    <row r="4" spans="1:23"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3" ht="15" x14ac:dyDescent="0.35">
      <c r="A5" s="15"/>
      <c r="B5" s="33" t="s">
        <v>278</v>
      </c>
      <c r="C5" s="45"/>
      <c r="D5" s="45"/>
      <c r="E5" s="45"/>
      <c r="F5" s="45"/>
      <c r="G5" s="45"/>
      <c r="H5" s="45"/>
      <c r="I5" s="45"/>
      <c r="J5" s="45"/>
      <c r="K5" s="45"/>
      <c r="L5" s="45"/>
      <c r="M5" s="45"/>
      <c r="N5" s="45"/>
      <c r="O5" s="45"/>
      <c r="P5" s="45"/>
      <c r="Q5" s="45"/>
      <c r="R5" s="45"/>
    </row>
    <row r="6" spans="1:23" ht="12.75" customHeight="1" x14ac:dyDescent="0.35">
      <c r="A6" s="15"/>
      <c r="B6" s="85" t="s">
        <v>409</v>
      </c>
      <c r="C6" s="45">
        <v>4066</v>
      </c>
      <c r="D6" s="42">
        <v>69.444918872758322</v>
      </c>
      <c r="E6" s="45">
        <v>4072</v>
      </c>
      <c r="F6" s="42">
        <v>72.74026438013577</v>
      </c>
      <c r="G6" s="45">
        <v>4961</v>
      </c>
      <c r="H6" s="42">
        <v>61.989254029738852</v>
      </c>
      <c r="I6" s="45">
        <v>5048</v>
      </c>
      <c r="J6" s="42">
        <v>61.54596439892709</v>
      </c>
      <c r="K6" s="45">
        <v>5368</v>
      </c>
      <c r="L6" s="42">
        <v>61.786372007366488</v>
      </c>
      <c r="M6" s="45">
        <v>5783</v>
      </c>
      <c r="N6" s="42">
        <v>62.57980738015366</v>
      </c>
      <c r="O6" s="45">
        <v>6716</v>
      </c>
      <c r="P6" s="42">
        <f>O6/$O$8*100</f>
        <v>61.193621867881554</v>
      </c>
      <c r="Q6" s="45">
        <v>6814</v>
      </c>
      <c r="R6" s="42">
        <f>Q6/Q8*100</f>
        <v>57.701752900330263</v>
      </c>
      <c r="S6" s="140">
        <v>5618</v>
      </c>
      <c r="T6" s="115">
        <v>52.884705882352947</v>
      </c>
      <c r="U6" s="140">
        <v>5077</v>
      </c>
      <c r="V6" s="115">
        <v>51.721678891605535</v>
      </c>
      <c r="W6" s="132"/>
    </row>
    <row r="7" spans="1:23" x14ac:dyDescent="0.35">
      <c r="A7" s="16"/>
      <c r="B7" s="37" t="s">
        <v>288</v>
      </c>
      <c r="C7" s="45">
        <v>1789</v>
      </c>
      <c r="D7" s="42">
        <v>30.555081127241674</v>
      </c>
      <c r="E7" s="45">
        <v>1526</v>
      </c>
      <c r="F7" s="42">
        <v>27.259735619864241</v>
      </c>
      <c r="G7" s="45">
        <v>3042</v>
      </c>
      <c r="H7" s="42">
        <v>38.010745970261148</v>
      </c>
      <c r="I7" s="45">
        <v>3154</v>
      </c>
      <c r="J7" s="42">
        <v>38.45403560107291</v>
      </c>
      <c r="K7" s="45">
        <v>3320</v>
      </c>
      <c r="L7" s="42">
        <v>38.213627992633519</v>
      </c>
      <c r="M7" s="45">
        <v>3458</v>
      </c>
      <c r="N7" s="42">
        <v>37.42019261984634</v>
      </c>
      <c r="O7" s="45">
        <v>4259</v>
      </c>
      <c r="P7" s="42">
        <f>O7/$O$8*100</f>
        <v>38.806378132118454</v>
      </c>
      <c r="Q7" s="45">
        <v>4995</v>
      </c>
      <c r="R7" s="42">
        <f>Q7/Q8*100</f>
        <v>42.298247099669744</v>
      </c>
      <c r="S7" s="140">
        <v>5008</v>
      </c>
      <c r="T7" s="42">
        <v>47.124705882352941</v>
      </c>
      <c r="U7" s="140">
        <v>4739</v>
      </c>
      <c r="V7" s="42">
        <v>48.278321108394458</v>
      </c>
      <c r="W7" s="125"/>
    </row>
    <row r="8" spans="1:23" x14ac:dyDescent="0.35">
      <c r="A8" s="16"/>
      <c r="B8" s="36" t="s">
        <v>269</v>
      </c>
      <c r="C8" s="88">
        <v>5855</v>
      </c>
      <c r="D8" s="89">
        <v>100</v>
      </c>
      <c r="E8" s="88">
        <v>5598</v>
      </c>
      <c r="F8" s="89">
        <v>100</v>
      </c>
      <c r="G8" s="88">
        <v>8003</v>
      </c>
      <c r="H8" s="89">
        <v>100</v>
      </c>
      <c r="I8" s="88">
        <v>8202</v>
      </c>
      <c r="J8" s="89">
        <v>100</v>
      </c>
      <c r="K8" s="88">
        <v>8688</v>
      </c>
      <c r="L8" s="89">
        <v>100</v>
      </c>
      <c r="M8" s="88">
        <v>9241</v>
      </c>
      <c r="N8" s="89">
        <v>100</v>
      </c>
      <c r="O8" s="88">
        <v>10975</v>
      </c>
      <c r="P8" s="89">
        <f>O8/$O$8*100</f>
        <v>100</v>
      </c>
      <c r="Q8" s="88">
        <f>SUM(Q6:Q7)</f>
        <v>11809</v>
      </c>
      <c r="R8" s="89">
        <f>SUM(R6:R7)</f>
        <v>100</v>
      </c>
      <c r="S8" s="135">
        <v>10626</v>
      </c>
      <c r="T8" s="89">
        <v>100</v>
      </c>
      <c r="U8" s="135">
        <v>9816</v>
      </c>
      <c r="V8" s="89">
        <v>100</v>
      </c>
    </row>
    <row r="9" spans="1:23" x14ac:dyDescent="0.35">
      <c r="A9" s="16"/>
      <c r="B9" s="34"/>
      <c r="C9" s="77"/>
      <c r="D9" s="76"/>
      <c r="E9" s="77"/>
      <c r="F9" s="76"/>
      <c r="G9" s="77"/>
      <c r="H9" s="76"/>
      <c r="I9" s="77"/>
      <c r="J9" s="76"/>
      <c r="K9" s="77"/>
      <c r="L9" s="76"/>
      <c r="M9" s="77"/>
      <c r="N9" s="76"/>
      <c r="O9" s="77"/>
      <c r="P9" s="76"/>
      <c r="Q9" s="77"/>
      <c r="R9" s="76"/>
      <c r="S9" s="157"/>
      <c r="T9" s="76"/>
      <c r="U9" s="157"/>
      <c r="V9" s="76"/>
      <c r="W9" s="125"/>
    </row>
    <row r="10" spans="1:23" x14ac:dyDescent="0.35">
      <c r="A10" s="16"/>
      <c r="B10" s="34"/>
      <c r="C10" s="75"/>
      <c r="D10" s="79"/>
      <c r="E10" s="75"/>
      <c r="F10" s="79"/>
      <c r="G10" s="58"/>
      <c r="H10" s="55"/>
      <c r="I10" s="58"/>
      <c r="J10" s="55"/>
      <c r="K10" s="58"/>
      <c r="L10" s="55"/>
      <c r="M10" s="58"/>
      <c r="N10" s="55"/>
      <c r="O10" s="58"/>
      <c r="P10" s="55"/>
      <c r="Q10" s="58"/>
      <c r="R10" s="55"/>
      <c r="S10" s="139"/>
      <c r="T10" s="55"/>
      <c r="U10" s="139"/>
      <c r="V10" s="55"/>
      <c r="W10" s="125"/>
    </row>
    <row r="11" spans="1:23" x14ac:dyDescent="0.35">
      <c r="A11" s="16"/>
      <c r="B11" s="33" t="s">
        <v>285</v>
      </c>
      <c r="C11" s="75"/>
      <c r="D11" s="79"/>
      <c r="E11" s="75"/>
      <c r="F11" s="79"/>
      <c r="G11" s="75"/>
      <c r="H11" s="79"/>
      <c r="I11" s="75"/>
      <c r="J11" s="79"/>
      <c r="K11" s="75"/>
      <c r="L11" s="79"/>
      <c r="M11" s="75"/>
      <c r="N11" s="79"/>
      <c r="O11" s="75"/>
      <c r="P11" s="79"/>
      <c r="Q11" s="75"/>
      <c r="R11" s="79"/>
      <c r="S11" s="158"/>
      <c r="T11" s="79"/>
      <c r="U11" s="158"/>
      <c r="V11" s="79"/>
      <c r="W11" s="125"/>
    </row>
    <row r="12" spans="1:23" ht="13.9" x14ac:dyDescent="0.35">
      <c r="A12" s="16"/>
      <c r="B12" s="85" t="s">
        <v>409</v>
      </c>
      <c r="C12" s="45">
        <v>399</v>
      </c>
      <c r="D12" s="42">
        <v>52.988047808764939</v>
      </c>
      <c r="E12" s="45">
        <v>426</v>
      </c>
      <c r="F12" s="42">
        <v>47.438752783964368</v>
      </c>
      <c r="G12" s="45">
        <v>447</v>
      </c>
      <c r="H12" s="42">
        <v>44.389275074478654</v>
      </c>
      <c r="I12" s="45">
        <v>463</v>
      </c>
      <c r="J12" s="42">
        <v>37.399030694668824</v>
      </c>
      <c r="K12" s="45">
        <v>550</v>
      </c>
      <c r="L12" s="42">
        <v>40.116703136396794</v>
      </c>
      <c r="M12" s="45">
        <v>643</v>
      </c>
      <c r="N12" s="42">
        <v>41.780376868096162</v>
      </c>
      <c r="O12" s="45">
        <v>791</v>
      </c>
      <c r="P12" s="42">
        <f>O12/$O$14*100</f>
        <v>43.895671476137629</v>
      </c>
      <c r="Q12" s="45">
        <v>697</v>
      </c>
      <c r="R12" s="42">
        <f>Q12/Q14*100</f>
        <v>39.715099715099718</v>
      </c>
      <c r="S12" s="140">
        <v>473</v>
      </c>
      <c r="T12" s="42">
        <v>34.300217548948517</v>
      </c>
      <c r="U12" s="140">
        <v>363</v>
      </c>
      <c r="V12" s="42">
        <v>30</v>
      </c>
      <c r="W12" s="125"/>
    </row>
    <row r="13" spans="1:23" x14ac:dyDescent="0.35">
      <c r="A13" s="16"/>
      <c r="B13" s="37" t="s">
        <v>288</v>
      </c>
      <c r="C13" s="45">
        <v>354</v>
      </c>
      <c r="D13" s="42">
        <v>47.011952191235061</v>
      </c>
      <c r="E13" s="45">
        <v>472</v>
      </c>
      <c r="F13" s="42">
        <v>52.561247216035632</v>
      </c>
      <c r="G13" s="45">
        <v>560</v>
      </c>
      <c r="H13" s="42">
        <v>55.610724925521346</v>
      </c>
      <c r="I13" s="45">
        <v>775</v>
      </c>
      <c r="J13" s="42">
        <v>62.600969305331176</v>
      </c>
      <c r="K13" s="45">
        <v>821</v>
      </c>
      <c r="L13" s="42">
        <v>59.883296863603206</v>
      </c>
      <c r="M13" s="45">
        <v>896</v>
      </c>
      <c r="N13" s="42">
        <v>58.21962313190383</v>
      </c>
      <c r="O13" s="45">
        <v>1011</v>
      </c>
      <c r="P13" s="42">
        <f>O13/$O$14*100</f>
        <v>56.104328523862378</v>
      </c>
      <c r="Q13" s="45">
        <v>1058</v>
      </c>
      <c r="R13" s="42">
        <f>Q13/Q14*100</f>
        <v>60.284900284900289</v>
      </c>
      <c r="S13" s="140">
        <v>906</v>
      </c>
      <c r="T13" s="42">
        <v>65.69978245105149</v>
      </c>
      <c r="U13" s="140">
        <v>847</v>
      </c>
      <c r="V13" s="42">
        <v>70</v>
      </c>
      <c r="W13" s="125"/>
    </row>
    <row r="14" spans="1:23" x14ac:dyDescent="0.35">
      <c r="A14" s="16"/>
      <c r="B14" s="36" t="s">
        <v>269</v>
      </c>
      <c r="C14" s="88">
        <v>753</v>
      </c>
      <c r="D14" s="89">
        <v>100</v>
      </c>
      <c r="E14" s="88">
        <v>898</v>
      </c>
      <c r="F14" s="89">
        <v>100</v>
      </c>
      <c r="G14" s="88">
        <v>1007</v>
      </c>
      <c r="H14" s="89">
        <v>100</v>
      </c>
      <c r="I14" s="88">
        <v>1238</v>
      </c>
      <c r="J14" s="89">
        <v>100</v>
      </c>
      <c r="K14" s="88">
        <v>1371</v>
      </c>
      <c r="L14" s="89">
        <v>100</v>
      </c>
      <c r="M14" s="88">
        <v>1539</v>
      </c>
      <c r="N14" s="89">
        <v>100</v>
      </c>
      <c r="O14" s="88">
        <v>1802</v>
      </c>
      <c r="P14" s="89">
        <f>O14/$O$14*100</f>
        <v>100</v>
      </c>
      <c r="Q14" s="88">
        <f>SUM(Q12:Q13)</f>
        <v>1755</v>
      </c>
      <c r="R14" s="89">
        <f>SUM(R12:R13)</f>
        <v>100</v>
      </c>
      <c r="S14" s="135">
        <v>1379</v>
      </c>
      <c r="T14" s="89">
        <v>100</v>
      </c>
      <c r="U14" s="135">
        <v>1210</v>
      </c>
      <c r="V14" s="89">
        <v>100</v>
      </c>
    </row>
    <row r="15" spans="1:23" x14ac:dyDescent="0.35">
      <c r="A15" s="16"/>
      <c r="B15" s="34"/>
      <c r="C15" s="58"/>
      <c r="D15" s="42"/>
      <c r="E15" s="58"/>
      <c r="F15" s="42"/>
      <c r="G15" s="58"/>
      <c r="H15" s="42"/>
      <c r="I15" s="58"/>
      <c r="J15" s="42"/>
      <c r="K15" s="58"/>
      <c r="L15" s="42"/>
      <c r="M15" s="58"/>
      <c r="N15" s="42"/>
      <c r="O15" s="58"/>
      <c r="P15" s="42"/>
      <c r="Q15" s="58"/>
      <c r="R15" s="42"/>
      <c r="S15" s="139"/>
      <c r="T15" s="42"/>
      <c r="U15" s="139"/>
      <c r="V15" s="42"/>
      <c r="W15" s="125"/>
    </row>
    <row r="16" spans="1:23" x14ac:dyDescent="0.35">
      <c r="A16" s="16"/>
      <c r="B16" s="34"/>
      <c r="C16" s="58"/>
      <c r="D16" s="42"/>
      <c r="E16" s="58"/>
      <c r="F16" s="42"/>
      <c r="G16" s="58"/>
      <c r="H16" s="42"/>
      <c r="I16" s="58"/>
      <c r="J16" s="42"/>
      <c r="K16" s="58"/>
      <c r="L16" s="42"/>
      <c r="M16" s="58"/>
      <c r="N16" s="42"/>
      <c r="O16" s="58"/>
      <c r="P16" s="42"/>
      <c r="Q16" s="58"/>
      <c r="R16" s="42"/>
      <c r="S16" s="139"/>
      <c r="T16" s="42"/>
      <c r="U16" s="139"/>
      <c r="V16" s="42"/>
      <c r="W16" s="125"/>
    </row>
    <row r="17" spans="1:24" x14ac:dyDescent="0.35">
      <c r="A17" s="16"/>
      <c r="B17" s="33" t="s">
        <v>269</v>
      </c>
      <c r="C17" s="45"/>
      <c r="D17" s="42"/>
      <c r="E17" s="45"/>
      <c r="F17" s="42"/>
      <c r="G17" s="45"/>
      <c r="H17" s="42"/>
      <c r="I17" s="45"/>
      <c r="J17" s="42"/>
      <c r="K17" s="45"/>
      <c r="L17" s="42"/>
      <c r="M17" s="45"/>
      <c r="N17" s="42"/>
      <c r="O17" s="45"/>
      <c r="P17" s="42"/>
      <c r="Q17" s="45"/>
      <c r="R17" s="42"/>
      <c r="S17" s="140"/>
      <c r="T17" s="42"/>
      <c r="U17" s="140"/>
      <c r="V17" s="42"/>
      <c r="W17" s="125"/>
    </row>
    <row r="18" spans="1:24" ht="13.9" x14ac:dyDescent="0.35">
      <c r="A18" s="16"/>
      <c r="B18" s="85" t="s">
        <v>409</v>
      </c>
      <c r="C18" s="45">
        <v>4465</v>
      </c>
      <c r="D18" s="42">
        <v>67.569612590799039</v>
      </c>
      <c r="E18" s="45">
        <v>4498</v>
      </c>
      <c r="F18" s="42">
        <v>69.24261083743842</v>
      </c>
      <c r="G18" s="45">
        <v>5408</v>
      </c>
      <c r="H18" s="42">
        <v>60.022197558268587</v>
      </c>
      <c r="I18" s="45">
        <v>5511</v>
      </c>
      <c r="J18" s="42">
        <v>58.379237288135585</v>
      </c>
      <c r="K18" s="45">
        <v>5918</v>
      </c>
      <c r="L18" s="42">
        <v>58.832885972760707</v>
      </c>
      <c r="M18" s="45">
        <v>6426</v>
      </c>
      <c r="N18" s="42">
        <v>59.61038961038961</v>
      </c>
      <c r="O18" s="45">
        <v>7507</v>
      </c>
      <c r="P18" s="42">
        <f>O18/$O$20*100</f>
        <v>58.754011113719962</v>
      </c>
      <c r="Q18" s="45">
        <v>7511</v>
      </c>
      <c r="R18" s="42">
        <f>Q18/Q20*100</f>
        <v>55.374520790327338</v>
      </c>
      <c r="S18" s="140">
        <v>6091</v>
      </c>
      <c r="T18" s="115">
        <v>50.745522698875469</v>
      </c>
      <c r="U18" s="140">
        <v>5440</v>
      </c>
      <c r="V18" s="115">
        <v>49.3</v>
      </c>
      <c r="W18" s="132"/>
      <c r="X18" s="213"/>
    </row>
    <row r="19" spans="1:24" x14ac:dyDescent="0.35">
      <c r="A19" s="16"/>
      <c r="B19" s="37" t="s">
        <v>288</v>
      </c>
      <c r="C19" s="45">
        <v>2143</v>
      </c>
      <c r="D19" s="42">
        <v>32.430387409200968</v>
      </c>
      <c r="E19" s="45">
        <v>1998</v>
      </c>
      <c r="F19" s="42">
        <v>30.757389162561577</v>
      </c>
      <c r="G19" s="45">
        <v>3602</v>
      </c>
      <c r="H19" s="42">
        <v>39.977802441731406</v>
      </c>
      <c r="I19" s="45">
        <v>3929</v>
      </c>
      <c r="J19" s="42">
        <v>41.620762711864408</v>
      </c>
      <c r="K19" s="45">
        <v>4141</v>
      </c>
      <c r="L19" s="42">
        <v>41.167114027239286</v>
      </c>
      <c r="M19" s="45">
        <v>4354</v>
      </c>
      <c r="N19" s="42">
        <v>40.38961038961039</v>
      </c>
      <c r="O19" s="45">
        <v>5270</v>
      </c>
      <c r="P19" s="42">
        <f>O19/$O$20*100</f>
        <v>41.245988886280031</v>
      </c>
      <c r="Q19" s="45">
        <v>6053</v>
      </c>
      <c r="R19" s="42">
        <f>Q19/Q20*100</f>
        <v>44.625479209672662</v>
      </c>
      <c r="S19" s="140">
        <v>5914</v>
      </c>
      <c r="T19" s="115">
        <v>49.254477301124531</v>
      </c>
      <c r="U19" s="140">
        <v>5586</v>
      </c>
      <c r="V19" s="115">
        <v>50.7</v>
      </c>
      <c r="W19" s="132"/>
      <c r="X19" s="213"/>
    </row>
    <row r="20" spans="1:24" x14ac:dyDescent="0.35">
      <c r="A20" s="16"/>
      <c r="B20" s="36" t="s">
        <v>447</v>
      </c>
      <c r="C20" s="88">
        <v>6608</v>
      </c>
      <c r="D20" s="89">
        <v>100</v>
      </c>
      <c r="E20" s="88">
        <v>6496</v>
      </c>
      <c r="F20" s="89">
        <v>100</v>
      </c>
      <c r="G20" s="88">
        <v>9010</v>
      </c>
      <c r="H20" s="89">
        <v>100</v>
      </c>
      <c r="I20" s="88">
        <v>9440</v>
      </c>
      <c r="J20" s="89">
        <v>100</v>
      </c>
      <c r="K20" s="88">
        <v>10059</v>
      </c>
      <c r="L20" s="89">
        <v>100</v>
      </c>
      <c r="M20" s="88">
        <v>10780</v>
      </c>
      <c r="N20" s="89">
        <v>100</v>
      </c>
      <c r="O20" s="88">
        <v>12777</v>
      </c>
      <c r="P20" s="89">
        <f>O20/$O$20*100</f>
        <v>100</v>
      </c>
      <c r="Q20" s="88">
        <f>SUM(Q18:Q19)</f>
        <v>13564</v>
      </c>
      <c r="R20" s="89">
        <f>SUM(R18:R19)</f>
        <v>100</v>
      </c>
      <c r="S20" s="135">
        <v>12005</v>
      </c>
      <c r="T20" s="136">
        <v>100</v>
      </c>
      <c r="U20" s="135">
        <v>11026</v>
      </c>
      <c r="V20" s="136">
        <v>100</v>
      </c>
      <c r="W20" s="132"/>
      <c r="X20" s="213"/>
    </row>
    <row r="21" spans="1:24" x14ac:dyDescent="0.35">
      <c r="A21" s="16"/>
      <c r="B21" s="37"/>
      <c r="C21" s="58"/>
      <c r="D21" s="42"/>
      <c r="E21" s="58"/>
      <c r="F21" s="42"/>
      <c r="G21" s="58"/>
      <c r="H21" s="42"/>
      <c r="I21" s="58"/>
      <c r="J21" s="42"/>
      <c r="K21" s="58"/>
      <c r="L21" s="42"/>
      <c r="M21" s="58"/>
      <c r="N21" s="42"/>
      <c r="O21" s="58"/>
      <c r="P21" s="42"/>
      <c r="Q21" s="58"/>
      <c r="R21" s="42"/>
      <c r="S21" s="139"/>
      <c r="T21" s="42"/>
      <c r="U21" s="42"/>
      <c r="V21" s="42"/>
    </row>
    <row r="22" spans="1:24" x14ac:dyDescent="0.35">
      <c r="A22" s="16"/>
      <c r="B22" s="34" t="s">
        <v>448</v>
      </c>
      <c r="C22" s="83"/>
      <c r="D22" s="83"/>
      <c r="E22" s="83"/>
      <c r="F22" s="83"/>
      <c r="G22" s="83"/>
      <c r="H22" s="83"/>
      <c r="I22" s="83"/>
      <c r="J22" s="83"/>
      <c r="K22" s="75"/>
      <c r="L22" s="79"/>
      <c r="M22" s="75"/>
      <c r="N22" s="79"/>
      <c r="O22" s="75"/>
      <c r="P22" s="79"/>
      <c r="Q22" s="125"/>
      <c r="R22" s="76"/>
      <c r="S22" s="125"/>
      <c r="T22" s="79"/>
      <c r="U22" s="79"/>
      <c r="V22" s="79"/>
    </row>
    <row r="23" spans="1:24" x14ac:dyDescent="0.35">
      <c r="A23" s="16"/>
      <c r="B23" s="34"/>
      <c r="C23" s="75"/>
      <c r="D23" s="76"/>
      <c r="E23" s="75"/>
      <c r="F23" s="76"/>
      <c r="G23" s="75"/>
      <c r="H23" s="76"/>
      <c r="I23" s="77"/>
      <c r="J23" s="76"/>
      <c r="K23" s="77"/>
      <c r="L23" s="76"/>
      <c r="M23" s="77"/>
      <c r="N23" s="76"/>
      <c r="O23" s="77"/>
      <c r="P23" s="76"/>
      <c r="Q23" s="77"/>
      <c r="R23" s="76"/>
      <c r="S23" s="77"/>
      <c r="T23" s="76"/>
      <c r="U23" s="76"/>
      <c r="V23" s="76"/>
    </row>
    <row r="24" spans="1:24" x14ac:dyDescent="0.35">
      <c r="A24" s="16"/>
      <c r="B24" s="34"/>
      <c r="C24" s="75"/>
      <c r="D24" s="79"/>
      <c r="E24" s="75"/>
      <c r="F24" s="79"/>
      <c r="G24" s="75"/>
      <c r="H24" s="79"/>
      <c r="I24" s="75"/>
      <c r="J24" s="79"/>
      <c r="K24" s="75"/>
      <c r="L24" s="79"/>
      <c r="M24" s="75"/>
      <c r="N24" s="79"/>
      <c r="O24" s="75"/>
      <c r="P24" s="79"/>
      <c r="Q24" s="75"/>
      <c r="R24" s="79"/>
      <c r="S24" s="75"/>
      <c r="T24" s="79"/>
      <c r="U24" s="79"/>
      <c r="V24" s="79"/>
    </row>
    <row r="25" spans="1:24" x14ac:dyDescent="0.35">
      <c r="A25" s="16"/>
      <c r="B25" s="37"/>
      <c r="C25" s="58"/>
      <c r="D25" s="42"/>
      <c r="E25" s="58"/>
      <c r="F25" s="42"/>
      <c r="G25" s="58"/>
      <c r="H25" s="42"/>
      <c r="I25" s="58"/>
      <c r="J25" s="42"/>
      <c r="K25" s="58"/>
      <c r="L25" s="42"/>
      <c r="M25" s="58"/>
      <c r="N25" s="42"/>
      <c r="O25" s="58"/>
      <c r="P25" s="42"/>
      <c r="Q25" s="58"/>
      <c r="R25" s="42"/>
      <c r="S25" s="58"/>
      <c r="T25" s="42"/>
      <c r="U25" s="42"/>
      <c r="V25" s="42"/>
    </row>
    <row r="26" spans="1:24" x14ac:dyDescent="0.35">
      <c r="A26" s="16"/>
      <c r="B26" s="34"/>
      <c r="C26" s="58"/>
      <c r="D26" s="42"/>
      <c r="E26" s="58"/>
      <c r="F26" s="42"/>
      <c r="G26" s="58"/>
      <c r="H26" s="42"/>
      <c r="I26" s="58"/>
      <c r="J26" s="42"/>
      <c r="K26" s="58"/>
      <c r="L26" s="42"/>
      <c r="M26" s="58"/>
      <c r="N26" s="42"/>
      <c r="O26" s="58"/>
      <c r="P26" s="42"/>
      <c r="Q26" s="58"/>
      <c r="R26" s="42"/>
      <c r="S26" s="58"/>
      <c r="T26" s="42"/>
      <c r="U26" s="42"/>
      <c r="V26" s="42"/>
    </row>
    <row r="27" spans="1:24" x14ac:dyDescent="0.35">
      <c r="A27" s="16"/>
      <c r="B27" s="34"/>
      <c r="C27" s="58"/>
      <c r="D27" s="58"/>
      <c r="E27" s="58"/>
      <c r="F27" s="58"/>
      <c r="G27" s="58"/>
      <c r="H27" s="58"/>
      <c r="I27" s="58"/>
      <c r="J27" s="58"/>
      <c r="K27" s="58"/>
      <c r="L27" s="58"/>
      <c r="M27" s="58"/>
      <c r="N27" s="58"/>
      <c r="O27" s="58"/>
      <c r="P27" s="58"/>
      <c r="Q27" s="58"/>
      <c r="R27" s="58"/>
      <c r="S27" s="58"/>
      <c r="T27" s="58"/>
      <c r="U27" s="58"/>
      <c r="V27" s="58"/>
    </row>
    <row r="28" spans="1:24" x14ac:dyDescent="0.35">
      <c r="A28" s="16"/>
      <c r="B28" s="34"/>
      <c r="C28" s="58"/>
      <c r="D28" s="42"/>
      <c r="E28" s="58"/>
      <c r="F28" s="42"/>
      <c r="G28" s="58"/>
      <c r="H28" s="42"/>
      <c r="I28" s="58"/>
      <c r="J28" s="42"/>
      <c r="K28" s="58"/>
      <c r="L28" s="42"/>
      <c r="M28" s="58"/>
      <c r="N28" s="42"/>
      <c r="O28" s="58"/>
      <c r="P28" s="42"/>
      <c r="Q28" s="58"/>
      <c r="R28" s="42"/>
      <c r="S28" s="58"/>
      <c r="T28" s="42"/>
      <c r="U28" s="42"/>
      <c r="V28" s="42"/>
    </row>
    <row r="29" spans="1:24" x14ac:dyDescent="0.35">
      <c r="A29" s="16"/>
      <c r="B29" s="34"/>
      <c r="C29" s="45"/>
      <c r="D29" s="42"/>
      <c r="E29" s="45"/>
      <c r="F29" s="42"/>
      <c r="G29" s="45"/>
      <c r="H29" s="42"/>
      <c r="I29" s="45"/>
      <c r="J29" s="42"/>
      <c r="K29" s="45"/>
      <c r="L29" s="42"/>
      <c r="M29" s="45"/>
      <c r="N29" s="42"/>
      <c r="O29" s="45"/>
      <c r="P29" s="42"/>
      <c r="Q29" s="45"/>
      <c r="R29" s="42"/>
      <c r="S29" s="45"/>
      <c r="T29" s="42"/>
      <c r="U29" s="42"/>
      <c r="V29" s="42"/>
    </row>
    <row r="30" spans="1:24" x14ac:dyDescent="0.35">
      <c r="A30" s="16"/>
      <c r="B30" s="34"/>
      <c r="C30" s="60"/>
      <c r="D30" s="63"/>
      <c r="E30" s="60"/>
      <c r="F30" s="63"/>
      <c r="G30" s="60"/>
      <c r="H30" s="63"/>
      <c r="I30" s="60"/>
      <c r="J30" s="63"/>
      <c r="K30" s="60"/>
      <c r="L30" s="63"/>
      <c r="M30" s="60"/>
      <c r="N30" s="63"/>
      <c r="O30" s="60"/>
      <c r="P30" s="63"/>
      <c r="Q30" s="60"/>
      <c r="R30" s="63"/>
      <c r="S30" s="60"/>
      <c r="T30" s="63"/>
      <c r="U30" s="63"/>
      <c r="V30" s="63"/>
    </row>
    <row r="31" spans="1:24" s="28" customFormat="1" x14ac:dyDescent="0.35">
      <c r="A31" s="78"/>
      <c r="B31" s="74"/>
      <c r="C31" s="45"/>
      <c r="D31" s="42"/>
      <c r="E31" s="45"/>
      <c r="F31" s="42"/>
      <c r="G31" s="45"/>
      <c r="H31" s="42"/>
      <c r="I31" s="45"/>
      <c r="J31" s="42"/>
      <c r="K31" s="45"/>
      <c r="L31" s="42"/>
      <c r="M31" s="45"/>
      <c r="N31" s="42"/>
      <c r="O31" s="45"/>
      <c r="P31" s="42"/>
      <c r="Q31" s="45"/>
      <c r="R31" s="42"/>
      <c r="S31" s="45"/>
      <c r="T31" s="42"/>
      <c r="U31" s="42"/>
      <c r="V31" s="42"/>
    </row>
    <row r="32" spans="1:24" x14ac:dyDescent="0.35">
      <c r="A32" s="16"/>
      <c r="B32" s="37"/>
      <c r="C32" s="75"/>
      <c r="D32" s="79"/>
      <c r="E32" s="75"/>
      <c r="F32" s="79"/>
      <c r="G32" s="75"/>
      <c r="H32" s="79"/>
      <c r="I32" s="75"/>
      <c r="J32" s="79"/>
      <c r="K32" s="75"/>
      <c r="L32" s="79"/>
      <c r="M32" s="75"/>
      <c r="N32" s="79"/>
      <c r="O32" s="75"/>
      <c r="P32" s="79"/>
      <c r="Q32" s="75"/>
      <c r="R32" s="79"/>
      <c r="S32" s="75"/>
      <c r="T32" s="79"/>
      <c r="U32" s="79"/>
      <c r="V32" s="79"/>
    </row>
    <row r="33" spans="1:22" x14ac:dyDescent="0.35">
      <c r="A33" s="16"/>
      <c r="B33" s="34"/>
      <c r="C33" s="77"/>
      <c r="D33" s="76"/>
      <c r="E33" s="77"/>
      <c r="F33" s="76"/>
      <c r="G33" s="77"/>
      <c r="H33" s="76"/>
      <c r="I33" s="77"/>
      <c r="J33" s="76"/>
      <c r="K33" s="77"/>
      <c r="L33" s="76"/>
      <c r="M33" s="77"/>
      <c r="N33" s="76"/>
      <c r="O33" s="77"/>
      <c r="P33" s="76"/>
      <c r="Q33" s="77"/>
      <c r="R33" s="76"/>
      <c r="S33" s="77"/>
      <c r="T33" s="76"/>
      <c r="U33" s="76"/>
      <c r="V33" s="76"/>
    </row>
    <row r="34" spans="1:22" x14ac:dyDescent="0.35">
      <c r="A34" s="16"/>
      <c r="B34" s="34"/>
      <c r="C34" s="75"/>
      <c r="D34" s="79"/>
      <c r="E34" s="75"/>
      <c r="F34" s="79"/>
      <c r="G34" s="75"/>
      <c r="H34" s="79"/>
      <c r="I34" s="58"/>
      <c r="J34" s="55"/>
      <c r="K34" s="58"/>
      <c r="L34" s="55"/>
      <c r="M34" s="58"/>
      <c r="N34" s="55"/>
      <c r="O34" s="58"/>
      <c r="P34" s="55"/>
      <c r="Q34" s="58"/>
      <c r="R34" s="55"/>
      <c r="S34" s="58"/>
      <c r="T34" s="55"/>
      <c r="U34" s="55"/>
      <c r="V34" s="55"/>
    </row>
    <row r="35" spans="1:22" x14ac:dyDescent="0.35">
      <c r="A35" s="16"/>
      <c r="B35" s="34"/>
      <c r="C35" s="75"/>
      <c r="D35" s="79"/>
      <c r="E35" s="75"/>
      <c r="F35" s="79"/>
      <c r="G35" s="75"/>
      <c r="H35" s="79"/>
      <c r="I35" s="75"/>
      <c r="J35" s="79"/>
      <c r="K35" s="75"/>
      <c r="L35" s="79"/>
      <c r="M35" s="75"/>
      <c r="N35" s="79"/>
      <c r="O35" s="75"/>
      <c r="P35" s="79"/>
      <c r="Q35" s="75"/>
      <c r="R35" s="79"/>
      <c r="S35" s="75"/>
      <c r="T35" s="79"/>
      <c r="U35" s="79"/>
      <c r="V35" s="79"/>
    </row>
    <row r="36" spans="1:22" x14ac:dyDescent="0.35">
      <c r="A36" s="16"/>
      <c r="B36" s="34"/>
      <c r="C36" s="75"/>
      <c r="D36" s="79"/>
      <c r="E36" s="75"/>
      <c r="F36" s="79"/>
      <c r="G36" s="75"/>
      <c r="H36" s="79"/>
      <c r="I36" s="75"/>
      <c r="J36" s="79"/>
      <c r="K36" s="75"/>
      <c r="L36" s="79"/>
      <c r="M36" s="75"/>
      <c r="N36" s="79"/>
      <c r="O36" s="75"/>
      <c r="P36" s="79"/>
      <c r="Q36" s="75"/>
      <c r="R36" s="79"/>
      <c r="S36" s="75"/>
      <c r="T36" s="79"/>
      <c r="U36" s="79"/>
      <c r="V36" s="79"/>
    </row>
    <row r="37" spans="1:22" x14ac:dyDescent="0.35">
      <c r="A37" s="16"/>
      <c r="B37" s="37"/>
      <c r="C37" s="58"/>
      <c r="D37" s="42"/>
      <c r="E37" s="58"/>
      <c r="F37" s="42"/>
      <c r="G37" s="58"/>
      <c r="H37" s="42"/>
      <c r="I37" s="58"/>
      <c r="J37" s="42"/>
      <c r="K37" s="58"/>
      <c r="L37" s="42"/>
      <c r="M37" s="58"/>
      <c r="N37" s="42"/>
      <c r="O37" s="58"/>
      <c r="P37" s="42"/>
      <c r="Q37" s="58"/>
      <c r="R37" s="42"/>
      <c r="S37" s="58"/>
      <c r="T37" s="42"/>
      <c r="U37" s="42"/>
      <c r="V37" s="42"/>
    </row>
    <row r="38" spans="1:22" x14ac:dyDescent="0.35">
      <c r="A38" s="16"/>
      <c r="B38" s="34"/>
      <c r="C38" s="83"/>
      <c r="D38" s="83"/>
      <c r="E38" s="83"/>
      <c r="F38" s="83"/>
      <c r="G38" s="83"/>
      <c r="H38" s="83"/>
      <c r="I38" s="83"/>
      <c r="J38" s="83"/>
      <c r="K38" s="75"/>
      <c r="L38" s="79"/>
      <c r="M38" s="75"/>
      <c r="N38" s="79"/>
      <c r="O38" s="75"/>
      <c r="P38" s="79"/>
      <c r="Q38" s="75"/>
      <c r="R38" s="79"/>
      <c r="S38" s="75"/>
      <c r="T38" s="79"/>
      <c r="U38" s="79"/>
      <c r="V38" s="79"/>
    </row>
    <row r="39" spans="1:22" x14ac:dyDescent="0.35">
      <c r="A39" s="16"/>
      <c r="B39" s="34"/>
      <c r="C39" s="75"/>
      <c r="D39" s="79"/>
      <c r="E39" s="75"/>
      <c r="F39" s="79"/>
      <c r="G39" s="75"/>
      <c r="H39" s="79"/>
      <c r="I39" s="75"/>
      <c r="J39" s="79"/>
      <c r="K39" s="75"/>
      <c r="L39" s="79"/>
      <c r="M39" s="45"/>
      <c r="N39" s="42"/>
      <c r="O39" s="45"/>
      <c r="P39" s="42"/>
      <c r="Q39" s="45"/>
      <c r="R39" s="42"/>
      <c r="S39" s="45"/>
      <c r="T39" s="42"/>
      <c r="U39" s="42"/>
      <c r="V39" s="42"/>
    </row>
    <row r="40" spans="1:22" x14ac:dyDescent="0.35">
      <c r="A40" s="16"/>
      <c r="B40" s="34"/>
      <c r="C40" s="77"/>
      <c r="D40" s="76"/>
      <c r="E40" s="77"/>
      <c r="F40" s="76"/>
      <c r="G40" s="77"/>
      <c r="H40" s="76"/>
      <c r="I40" s="77"/>
      <c r="J40" s="76"/>
      <c r="K40" s="77"/>
      <c r="L40" s="76"/>
      <c r="M40" s="77"/>
      <c r="N40" s="76"/>
      <c r="O40" s="77"/>
      <c r="P40" s="76"/>
      <c r="Q40" s="77"/>
      <c r="R40" s="76"/>
      <c r="S40" s="77"/>
      <c r="T40" s="76"/>
      <c r="U40" s="76"/>
      <c r="V40" s="76"/>
    </row>
    <row r="41" spans="1:22" x14ac:dyDescent="0.35">
      <c r="A41" s="16"/>
      <c r="B41" s="34"/>
      <c r="C41" s="77"/>
      <c r="D41" s="76"/>
      <c r="E41" s="77"/>
      <c r="F41" s="76"/>
      <c r="G41" s="77"/>
      <c r="H41" s="76"/>
      <c r="I41" s="77"/>
      <c r="J41" s="76"/>
      <c r="K41" s="77"/>
      <c r="L41" s="76"/>
      <c r="M41" s="77"/>
      <c r="N41" s="76"/>
      <c r="O41" s="77"/>
      <c r="P41" s="76"/>
      <c r="Q41" s="77"/>
      <c r="R41" s="76"/>
      <c r="S41" s="77"/>
      <c r="T41" s="76"/>
      <c r="U41" s="76"/>
      <c r="V41" s="76"/>
    </row>
    <row r="42" spans="1:22" x14ac:dyDescent="0.35">
      <c r="A42" s="16"/>
      <c r="B42" s="34"/>
      <c r="C42" s="75"/>
      <c r="D42" s="76"/>
      <c r="E42" s="75"/>
      <c r="F42" s="76"/>
      <c r="G42" s="75"/>
      <c r="H42" s="76"/>
      <c r="I42" s="75"/>
      <c r="J42" s="76"/>
      <c r="K42" s="75"/>
      <c r="L42" s="76"/>
      <c r="M42" s="75"/>
      <c r="N42" s="76"/>
      <c r="O42" s="75"/>
      <c r="P42" s="76"/>
      <c r="Q42" s="75"/>
      <c r="R42" s="76"/>
      <c r="S42" s="75"/>
      <c r="T42" s="76"/>
      <c r="U42" s="76"/>
      <c r="V42" s="76"/>
    </row>
    <row r="43" spans="1:22" x14ac:dyDescent="0.35">
      <c r="A43" s="16"/>
      <c r="B43" s="34"/>
      <c r="C43" s="77"/>
      <c r="D43" s="76"/>
      <c r="E43" s="77"/>
      <c r="F43" s="76"/>
      <c r="G43" s="77"/>
      <c r="H43" s="76"/>
      <c r="I43" s="77"/>
      <c r="J43" s="76"/>
      <c r="K43" s="77"/>
      <c r="L43" s="76"/>
      <c r="M43" s="77"/>
      <c r="N43" s="76"/>
      <c r="O43" s="77"/>
      <c r="P43" s="76"/>
      <c r="Q43" s="77"/>
      <c r="R43" s="76"/>
      <c r="S43" s="77"/>
      <c r="T43" s="76"/>
      <c r="U43" s="76"/>
      <c r="V43" s="76"/>
    </row>
    <row r="44" spans="1:22" x14ac:dyDescent="0.35">
      <c r="A44" s="16"/>
      <c r="B44" s="34"/>
      <c r="C44" s="75"/>
      <c r="D44" s="75"/>
      <c r="E44" s="75"/>
      <c r="F44" s="75"/>
      <c r="G44" s="75"/>
      <c r="H44" s="75"/>
      <c r="I44" s="75"/>
      <c r="J44" s="75"/>
      <c r="K44" s="75"/>
      <c r="L44" s="75"/>
      <c r="M44" s="75"/>
      <c r="N44" s="75"/>
      <c r="O44" s="75"/>
      <c r="P44" s="75"/>
      <c r="Q44" s="75"/>
      <c r="R44" s="75"/>
      <c r="S44" s="75"/>
      <c r="T44" s="75"/>
      <c r="U44" s="75"/>
      <c r="V44" s="75"/>
    </row>
    <row r="45" spans="1:22" x14ac:dyDescent="0.35">
      <c r="A45" s="16"/>
      <c r="B45" s="34"/>
      <c r="C45" s="75"/>
      <c r="D45" s="79"/>
      <c r="E45" s="75"/>
      <c r="F45" s="79"/>
      <c r="G45" s="75"/>
      <c r="H45" s="79"/>
      <c r="I45" s="75"/>
      <c r="J45" s="79"/>
      <c r="K45" s="75"/>
      <c r="L45" s="79"/>
      <c r="M45" s="75"/>
      <c r="N45" s="79"/>
      <c r="O45" s="75"/>
      <c r="P45" s="79"/>
      <c r="Q45" s="75"/>
      <c r="R45" s="79"/>
      <c r="S45" s="75"/>
      <c r="T45" s="79"/>
      <c r="U45" s="79"/>
      <c r="V45" s="79"/>
    </row>
    <row r="46" spans="1:22" x14ac:dyDescent="0.35">
      <c r="A46" s="16"/>
      <c r="B46" s="34"/>
      <c r="C46" s="77"/>
      <c r="D46" s="76"/>
      <c r="E46" s="77"/>
      <c r="F46" s="76"/>
      <c r="G46" s="77"/>
      <c r="H46" s="76"/>
      <c r="I46" s="77"/>
      <c r="J46" s="76"/>
      <c r="K46" s="77"/>
      <c r="L46" s="76"/>
      <c r="M46" s="77"/>
      <c r="N46" s="76"/>
      <c r="O46" s="77"/>
      <c r="P46" s="76"/>
      <c r="Q46" s="77"/>
      <c r="R46" s="76"/>
      <c r="S46" s="77"/>
      <c r="T46" s="76"/>
      <c r="U46" s="76"/>
      <c r="V46" s="76"/>
    </row>
    <row r="47" spans="1:22" x14ac:dyDescent="0.35">
      <c r="A47" s="16"/>
      <c r="B47" s="34"/>
      <c r="C47" s="75"/>
      <c r="D47" s="79"/>
      <c r="E47" s="75"/>
      <c r="F47" s="79"/>
      <c r="G47" s="75"/>
      <c r="H47" s="79"/>
      <c r="I47" s="75"/>
      <c r="J47" s="79"/>
      <c r="K47" s="75"/>
      <c r="L47" s="79"/>
      <c r="M47" s="75"/>
      <c r="N47" s="79"/>
      <c r="O47" s="75"/>
      <c r="P47" s="79"/>
      <c r="Q47" s="75"/>
      <c r="R47" s="79"/>
      <c r="S47" s="75"/>
      <c r="T47" s="79"/>
      <c r="U47" s="79"/>
      <c r="V47" s="79"/>
    </row>
    <row r="48" spans="1:22" x14ac:dyDescent="0.35">
      <c r="A48" s="16"/>
      <c r="B48" s="34"/>
      <c r="C48" s="77"/>
      <c r="D48" s="76"/>
      <c r="E48" s="77"/>
      <c r="F48" s="76"/>
      <c r="G48" s="77"/>
      <c r="H48" s="76"/>
      <c r="I48" s="77"/>
      <c r="J48" s="76"/>
      <c r="K48" s="77"/>
      <c r="L48" s="76"/>
      <c r="M48" s="77"/>
      <c r="N48" s="76"/>
      <c r="O48" s="77"/>
      <c r="P48" s="76"/>
      <c r="Q48" s="77"/>
      <c r="R48" s="76"/>
      <c r="S48" s="77"/>
      <c r="T48" s="76"/>
      <c r="U48" s="76"/>
      <c r="V48" s="76"/>
    </row>
    <row r="49" spans="1:22" x14ac:dyDescent="0.35">
      <c r="A49" s="16"/>
      <c r="B49" s="34"/>
      <c r="C49" s="77"/>
      <c r="D49" s="76"/>
      <c r="E49" s="77"/>
      <c r="F49" s="76"/>
      <c r="G49" s="77"/>
      <c r="H49" s="76"/>
      <c r="I49" s="77"/>
      <c r="J49" s="76"/>
      <c r="K49" s="77"/>
      <c r="L49" s="76"/>
      <c r="M49" s="77"/>
      <c r="N49" s="76"/>
      <c r="O49" s="77"/>
      <c r="P49" s="76"/>
      <c r="Q49" s="77"/>
      <c r="R49" s="76"/>
      <c r="S49" s="77"/>
      <c r="T49" s="76"/>
      <c r="U49" s="76"/>
      <c r="V49" s="76"/>
    </row>
  </sheetData>
  <mergeCells count="10">
    <mergeCell ref="U3:V3"/>
    <mergeCell ref="C3:D3"/>
    <mergeCell ref="E3:F3"/>
    <mergeCell ref="G3:H3"/>
    <mergeCell ref="I3:J3"/>
    <mergeCell ref="K3:L3"/>
    <mergeCell ref="M3:N3"/>
    <mergeCell ref="O3:P3"/>
    <mergeCell ref="S3:T3"/>
    <mergeCell ref="Q3:R3"/>
  </mergeCells>
  <pageMargins left="0.51181102362204722" right="0.70866141732283472" top="0.55118110236220474" bottom="0.74803149606299213" header="0.31496062992125984" footer="0.31496062992125984"/>
  <pageSetup paperSize="121" scale="85" orientation="landscape" r:id="rId1"/>
  <headerFooter>
    <oddHeader>&amp;C&amp;"Arial Black"&amp;11&amp;KFF0000OFFICIAL&amp;1#</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W48"/>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8" customWidth="1"/>
    <col min="3" max="16" width="7.73046875" customWidth="1"/>
  </cols>
  <sheetData>
    <row r="1" spans="1:23" ht="55.5" customHeight="1" x14ac:dyDescent="0.35">
      <c r="B1" s="25" t="s">
        <v>449</v>
      </c>
      <c r="C1" s="16"/>
      <c r="D1" s="16"/>
      <c r="E1" s="16"/>
      <c r="F1" s="16"/>
      <c r="G1" s="16"/>
      <c r="H1" s="16"/>
      <c r="I1" s="16"/>
      <c r="J1" s="16"/>
      <c r="K1" s="16"/>
      <c r="L1" s="16"/>
      <c r="M1" s="16"/>
      <c r="N1" s="16"/>
      <c r="O1" s="16"/>
      <c r="P1" s="16"/>
      <c r="Q1" s="16"/>
      <c r="R1" s="16"/>
      <c r="S1" s="16"/>
      <c r="T1" s="16"/>
      <c r="U1" s="16"/>
      <c r="V1" s="16"/>
    </row>
    <row r="2" spans="1:23" ht="15" x14ac:dyDescent="0.35">
      <c r="A2" s="16"/>
      <c r="B2" s="32" t="s">
        <v>450</v>
      </c>
      <c r="C2" s="16"/>
      <c r="D2" s="16"/>
      <c r="E2" s="16"/>
      <c r="F2" s="16"/>
      <c r="G2" s="16"/>
      <c r="H2" s="16"/>
      <c r="I2" s="16"/>
      <c r="J2" s="16"/>
      <c r="K2" s="16"/>
      <c r="L2" s="16"/>
      <c r="M2" s="16"/>
      <c r="N2" s="16"/>
      <c r="O2" s="16"/>
      <c r="P2" s="16"/>
      <c r="Q2" s="16"/>
      <c r="R2" s="16"/>
      <c r="S2" s="16"/>
      <c r="T2" s="16"/>
      <c r="U2" s="16"/>
      <c r="V2" s="16"/>
    </row>
    <row r="3" spans="1:23" ht="15" x14ac:dyDescent="0.35">
      <c r="A3" s="38"/>
      <c r="B3" s="48"/>
      <c r="C3" s="230" t="s">
        <v>382</v>
      </c>
      <c r="D3" s="231"/>
      <c r="E3" s="230" t="s">
        <v>383</v>
      </c>
      <c r="F3" s="231"/>
      <c r="G3" s="230" t="s">
        <v>384</v>
      </c>
      <c r="H3" s="231"/>
      <c r="I3" s="230" t="s">
        <v>385</v>
      </c>
      <c r="J3" s="231"/>
      <c r="K3" s="230" t="s">
        <v>386</v>
      </c>
      <c r="L3" s="231"/>
      <c r="M3" s="230" t="s">
        <v>387</v>
      </c>
      <c r="N3" s="231"/>
      <c r="O3" s="230" t="s">
        <v>388</v>
      </c>
      <c r="P3" s="231"/>
      <c r="Q3" s="230" t="s">
        <v>389</v>
      </c>
      <c r="R3" s="231"/>
      <c r="S3" s="230" t="s">
        <v>390</v>
      </c>
      <c r="T3" s="231"/>
      <c r="U3" s="230" t="s">
        <v>391</v>
      </c>
      <c r="V3" s="231"/>
    </row>
    <row r="4" spans="1:23"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3" ht="15" x14ac:dyDescent="0.35">
      <c r="A5" s="15"/>
      <c r="B5" s="33" t="s">
        <v>278</v>
      </c>
      <c r="C5" s="45"/>
      <c r="D5" s="45"/>
      <c r="E5" s="45"/>
      <c r="F5" s="45"/>
      <c r="G5" s="45"/>
      <c r="H5" s="45"/>
      <c r="I5" s="45"/>
      <c r="J5" s="45"/>
      <c r="K5" s="45"/>
      <c r="L5" s="40"/>
      <c r="M5" s="45"/>
      <c r="N5" s="40"/>
      <c r="O5" s="45"/>
      <c r="P5" s="40"/>
      <c r="Q5" s="45"/>
      <c r="R5" s="40"/>
    </row>
    <row r="6" spans="1:23" ht="12.75" customHeight="1" x14ac:dyDescent="0.35">
      <c r="A6" s="15"/>
      <c r="B6" s="85" t="s">
        <v>409</v>
      </c>
      <c r="C6" s="58">
        <v>371</v>
      </c>
      <c r="D6" s="42">
        <v>72.4609375</v>
      </c>
      <c r="E6" s="58">
        <v>297</v>
      </c>
      <c r="F6" s="42">
        <v>67.042889390519193</v>
      </c>
      <c r="G6" s="58">
        <v>405</v>
      </c>
      <c r="H6" s="42">
        <v>57.122708039492245</v>
      </c>
      <c r="I6" s="58">
        <v>445</v>
      </c>
      <c r="J6" s="42">
        <v>56.257901390644747</v>
      </c>
      <c r="K6" s="58">
        <v>511</v>
      </c>
      <c r="L6" s="42">
        <v>57.094972067039109</v>
      </c>
      <c r="M6" s="58">
        <v>575</v>
      </c>
      <c r="N6" s="42">
        <v>58.494404883011185</v>
      </c>
      <c r="O6" s="58">
        <v>707</v>
      </c>
      <c r="P6" s="42">
        <v>57.66721044045677</v>
      </c>
      <c r="Q6" s="58">
        <v>793</v>
      </c>
      <c r="R6" s="42">
        <v>54.019073569482288</v>
      </c>
      <c r="S6" s="58">
        <v>685</v>
      </c>
      <c r="T6" s="42">
        <v>54.229249011857704</v>
      </c>
      <c r="U6" s="58">
        <v>621</v>
      </c>
      <c r="V6" s="42">
        <v>50.9</v>
      </c>
    </row>
    <row r="7" spans="1:23" x14ac:dyDescent="0.35">
      <c r="A7" s="16"/>
      <c r="B7" s="37" t="s">
        <v>288</v>
      </c>
      <c r="C7" s="58">
        <v>141</v>
      </c>
      <c r="D7" s="42">
        <v>27.5390625</v>
      </c>
      <c r="E7" s="58">
        <v>146</v>
      </c>
      <c r="F7" s="42">
        <v>32.957110609480807</v>
      </c>
      <c r="G7" s="58">
        <v>304</v>
      </c>
      <c r="H7" s="42">
        <v>42.877291960507755</v>
      </c>
      <c r="I7" s="58">
        <v>346</v>
      </c>
      <c r="J7" s="42">
        <v>43.742098609355246</v>
      </c>
      <c r="K7" s="58">
        <v>384</v>
      </c>
      <c r="L7" s="42">
        <v>42.905027932960891</v>
      </c>
      <c r="M7" s="58">
        <v>408</v>
      </c>
      <c r="N7" s="42">
        <v>41.505595116988808</v>
      </c>
      <c r="O7" s="58">
        <v>519</v>
      </c>
      <c r="P7" s="42">
        <v>42.33278955954323</v>
      </c>
      <c r="Q7" s="58">
        <v>675</v>
      </c>
      <c r="R7" s="42">
        <v>45.980926430517712</v>
      </c>
      <c r="S7" s="58">
        <v>580</v>
      </c>
      <c r="T7" s="42">
        <v>45.770750988142296</v>
      </c>
      <c r="U7" s="58">
        <v>598</v>
      </c>
      <c r="V7" s="42">
        <v>49.1</v>
      </c>
      <c r="W7" s="42"/>
    </row>
    <row r="8" spans="1:23" x14ac:dyDescent="0.35">
      <c r="A8" s="16"/>
      <c r="B8" s="36" t="s">
        <v>269</v>
      </c>
      <c r="C8" s="88">
        <v>512</v>
      </c>
      <c r="D8" s="89">
        <v>100</v>
      </c>
      <c r="E8" s="88">
        <v>443</v>
      </c>
      <c r="F8" s="89">
        <v>100</v>
      </c>
      <c r="G8" s="88">
        <v>709</v>
      </c>
      <c r="H8" s="89">
        <v>100</v>
      </c>
      <c r="I8" s="88">
        <v>791</v>
      </c>
      <c r="J8" s="89">
        <v>100</v>
      </c>
      <c r="K8" s="88">
        <v>895</v>
      </c>
      <c r="L8" s="89">
        <v>100</v>
      </c>
      <c r="M8" s="88">
        <v>983</v>
      </c>
      <c r="N8" s="89">
        <v>100</v>
      </c>
      <c r="O8" s="88">
        <v>1226</v>
      </c>
      <c r="P8" s="89">
        <v>100</v>
      </c>
      <c r="Q8" s="88">
        <v>1468</v>
      </c>
      <c r="R8" s="89">
        <v>100</v>
      </c>
      <c r="S8" s="88">
        <v>1265</v>
      </c>
      <c r="T8" s="89">
        <v>100</v>
      </c>
      <c r="U8" s="88">
        <v>1219</v>
      </c>
      <c r="V8" s="89">
        <v>100</v>
      </c>
    </row>
    <row r="9" spans="1:23" x14ac:dyDescent="0.35">
      <c r="A9" s="16"/>
      <c r="B9" s="34"/>
      <c r="C9" s="77"/>
      <c r="D9" s="76"/>
      <c r="E9" s="77"/>
      <c r="F9" s="76"/>
      <c r="G9" s="77"/>
      <c r="H9" s="76"/>
      <c r="I9" s="77"/>
      <c r="J9" s="76"/>
      <c r="K9" s="77"/>
      <c r="L9" s="76"/>
      <c r="M9" s="77"/>
      <c r="N9" s="76"/>
      <c r="O9" s="77"/>
      <c r="P9" s="76"/>
      <c r="Q9" s="77"/>
      <c r="R9" s="76"/>
      <c r="S9" s="77"/>
      <c r="T9" s="76"/>
      <c r="U9" s="77"/>
      <c r="V9" s="76"/>
    </row>
    <row r="10" spans="1:23" x14ac:dyDescent="0.35">
      <c r="A10" s="16"/>
      <c r="B10" s="34"/>
      <c r="C10" s="77"/>
      <c r="D10" s="76"/>
      <c r="E10" s="77"/>
      <c r="F10" s="76"/>
      <c r="G10" s="77"/>
      <c r="H10" s="76"/>
      <c r="I10" s="77"/>
      <c r="J10" s="76"/>
      <c r="K10" s="77"/>
      <c r="L10" s="76"/>
      <c r="M10" s="77"/>
      <c r="N10" s="76"/>
      <c r="O10" s="77"/>
      <c r="P10" s="76"/>
      <c r="Q10" s="77"/>
      <c r="R10" s="76"/>
      <c r="S10" s="77"/>
      <c r="T10" s="76"/>
      <c r="U10" s="77"/>
      <c r="V10" s="76"/>
    </row>
    <row r="11" spans="1:23" x14ac:dyDescent="0.35">
      <c r="A11" s="16"/>
      <c r="B11" s="33" t="s">
        <v>285</v>
      </c>
      <c r="C11" s="75"/>
      <c r="D11" s="79"/>
      <c r="E11" s="75"/>
      <c r="F11" s="79"/>
      <c r="G11" s="75"/>
      <c r="H11" s="79"/>
      <c r="I11" s="75"/>
      <c r="J11" s="79"/>
      <c r="K11" s="75"/>
      <c r="L11" s="79"/>
      <c r="M11" s="75"/>
      <c r="N11" s="79"/>
      <c r="O11" s="75"/>
      <c r="P11" s="79"/>
      <c r="Q11" s="75"/>
      <c r="R11" s="79"/>
      <c r="S11" s="75"/>
      <c r="T11" s="79"/>
      <c r="U11" s="75"/>
      <c r="V11" s="79"/>
    </row>
    <row r="12" spans="1:23" ht="13.9" x14ac:dyDescent="0.35">
      <c r="A12" s="16"/>
      <c r="B12" s="85" t="s">
        <v>409</v>
      </c>
      <c r="C12" s="58">
        <v>38</v>
      </c>
      <c r="D12" s="42">
        <v>45.238095238095241</v>
      </c>
      <c r="E12" s="58">
        <v>43</v>
      </c>
      <c r="F12" s="42">
        <v>37.391304347826086</v>
      </c>
      <c r="G12" s="58">
        <v>54</v>
      </c>
      <c r="H12" s="42">
        <v>41.221374045801525</v>
      </c>
      <c r="I12" s="58">
        <v>55</v>
      </c>
      <c r="J12" s="42">
        <v>32.934131736526943</v>
      </c>
      <c r="K12" s="58">
        <v>71</v>
      </c>
      <c r="L12" s="42">
        <v>35.858585858585855</v>
      </c>
      <c r="M12" s="58">
        <v>94</v>
      </c>
      <c r="N12" s="42">
        <v>36.86274509803922</v>
      </c>
      <c r="O12" s="58">
        <v>122</v>
      </c>
      <c r="P12" s="42">
        <v>38.607594936708864</v>
      </c>
      <c r="Q12" s="58">
        <v>122</v>
      </c>
      <c r="R12" s="42">
        <v>37.08206686930091</v>
      </c>
      <c r="S12" s="139">
        <v>73</v>
      </c>
      <c r="T12" s="115">
        <v>29.918032786885245</v>
      </c>
      <c r="U12" s="139">
        <v>56</v>
      </c>
      <c r="V12" s="115">
        <v>29</v>
      </c>
    </row>
    <row r="13" spans="1:23" x14ac:dyDescent="0.35">
      <c r="A13" s="16"/>
      <c r="B13" s="37" t="s">
        <v>288</v>
      </c>
      <c r="C13" s="58">
        <v>46</v>
      </c>
      <c r="D13" s="42">
        <v>54.761904761904766</v>
      </c>
      <c r="E13" s="58">
        <v>72</v>
      </c>
      <c r="F13" s="42">
        <v>62.608695652173921</v>
      </c>
      <c r="G13" s="58">
        <v>77</v>
      </c>
      <c r="H13" s="42">
        <v>58.778625954198475</v>
      </c>
      <c r="I13" s="58">
        <v>112</v>
      </c>
      <c r="J13" s="42">
        <v>67.06586826347305</v>
      </c>
      <c r="K13" s="58">
        <v>127</v>
      </c>
      <c r="L13" s="42">
        <v>64.141414141414145</v>
      </c>
      <c r="M13" s="58">
        <v>161</v>
      </c>
      <c r="N13" s="42">
        <v>63.13725490196078</v>
      </c>
      <c r="O13" s="58">
        <v>194</v>
      </c>
      <c r="P13" s="42">
        <v>61.392405063291143</v>
      </c>
      <c r="Q13" s="58">
        <v>207</v>
      </c>
      <c r="R13" s="42">
        <v>62.91793313069909</v>
      </c>
      <c r="S13" s="139">
        <v>171</v>
      </c>
      <c r="T13" s="115">
        <v>70.081967213114751</v>
      </c>
      <c r="U13" s="139">
        <v>137</v>
      </c>
      <c r="V13" s="115">
        <v>71</v>
      </c>
    </row>
    <row r="14" spans="1:23" x14ac:dyDescent="0.35">
      <c r="A14" s="16"/>
      <c r="B14" s="36" t="s">
        <v>269</v>
      </c>
      <c r="C14" s="88">
        <v>84</v>
      </c>
      <c r="D14" s="89">
        <v>100</v>
      </c>
      <c r="E14" s="88">
        <v>115</v>
      </c>
      <c r="F14" s="89">
        <v>100</v>
      </c>
      <c r="G14" s="88">
        <v>131</v>
      </c>
      <c r="H14" s="89">
        <v>100</v>
      </c>
      <c r="I14" s="88">
        <v>167</v>
      </c>
      <c r="J14" s="89">
        <v>100</v>
      </c>
      <c r="K14" s="88">
        <v>198</v>
      </c>
      <c r="L14" s="89">
        <v>100</v>
      </c>
      <c r="M14" s="88">
        <v>255</v>
      </c>
      <c r="N14" s="89">
        <v>100</v>
      </c>
      <c r="O14" s="88">
        <v>316</v>
      </c>
      <c r="P14" s="89">
        <v>100</v>
      </c>
      <c r="Q14" s="88">
        <v>329</v>
      </c>
      <c r="R14" s="89">
        <v>100</v>
      </c>
      <c r="S14" s="135">
        <v>244</v>
      </c>
      <c r="T14" s="136">
        <v>100</v>
      </c>
      <c r="U14" s="135">
        <v>193</v>
      </c>
      <c r="V14" s="136">
        <v>100</v>
      </c>
    </row>
    <row r="15" spans="1:23" x14ac:dyDescent="0.35">
      <c r="A15" s="16"/>
      <c r="B15" s="86"/>
      <c r="C15" s="45"/>
      <c r="D15" s="42"/>
      <c r="E15" s="45"/>
      <c r="F15" s="42"/>
      <c r="G15" s="45"/>
      <c r="H15" s="42"/>
      <c r="I15" s="45"/>
      <c r="J15" s="42"/>
      <c r="K15" s="45"/>
      <c r="L15" s="42"/>
      <c r="M15" s="45"/>
      <c r="N15" s="42"/>
      <c r="O15" s="45"/>
      <c r="P15" s="42"/>
      <c r="Q15" s="45"/>
      <c r="R15" s="42"/>
      <c r="S15" s="45"/>
      <c r="T15" s="42"/>
      <c r="U15" s="45"/>
      <c r="V15" s="42"/>
    </row>
    <row r="16" spans="1:23" x14ac:dyDescent="0.35">
      <c r="A16" s="16"/>
      <c r="B16" s="87"/>
      <c r="C16" s="68"/>
      <c r="D16" s="69"/>
      <c r="E16" s="68"/>
      <c r="F16" s="69"/>
      <c r="G16" s="68"/>
      <c r="H16" s="69"/>
      <c r="I16" s="68"/>
      <c r="J16" s="69"/>
      <c r="K16" s="68"/>
      <c r="L16" s="69"/>
      <c r="M16" s="68"/>
      <c r="N16" s="69"/>
      <c r="O16" s="68"/>
      <c r="P16" s="69"/>
      <c r="Q16" s="68"/>
      <c r="R16" s="69"/>
      <c r="S16" s="68"/>
      <c r="T16" s="69"/>
      <c r="U16" s="68"/>
      <c r="V16" s="69"/>
    </row>
    <row r="17" spans="1:22" x14ac:dyDescent="0.35">
      <c r="A17" s="16"/>
      <c r="B17" s="33" t="s">
        <v>269</v>
      </c>
      <c r="C17" s="45"/>
      <c r="D17" s="45"/>
      <c r="E17" s="45"/>
      <c r="F17" s="45"/>
      <c r="G17" s="45"/>
      <c r="H17" s="45"/>
      <c r="I17" s="45"/>
      <c r="J17" s="45"/>
      <c r="K17" s="45"/>
      <c r="L17" s="45"/>
      <c r="M17" s="45"/>
      <c r="N17" s="45"/>
      <c r="O17" s="45"/>
      <c r="P17" s="45"/>
      <c r="Q17" s="45"/>
      <c r="R17" s="45"/>
      <c r="S17" s="45"/>
      <c r="T17" s="45"/>
      <c r="U17" s="45"/>
      <c r="V17" s="45"/>
    </row>
    <row r="18" spans="1:22" ht="13.9" x14ac:dyDescent="0.35">
      <c r="A18" s="16"/>
      <c r="B18" s="85" t="s">
        <v>409</v>
      </c>
      <c r="C18" s="58">
        <v>409</v>
      </c>
      <c r="D18" s="42">
        <v>68.624161073825505</v>
      </c>
      <c r="E18" s="58">
        <v>340</v>
      </c>
      <c r="F18" s="42">
        <v>60.931899641577061</v>
      </c>
      <c r="G18" s="58">
        <v>459</v>
      </c>
      <c r="H18" s="42">
        <v>54.642857142857139</v>
      </c>
      <c r="I18" s="58">
        <v>500</v>
      </c>
      <c r="J18" s="42">
        <v>52.192066805845513</v>
      </c>
      <c r="K18" s="58">
        <v>582</v>
      </c>
      <c r="L18" s="42">
        <v>53.247941445562674</v>
      </c>
      <c r="M18" s="58">
        <v>669</v>
      </c>
      <c r="N18" s="42">
        <v>54.038772213247178</v>
      </c>
      <c r="O18" s="58">
        <v>829</v>
      </c>
      <c r="P18" s="42">
        <v>53.761348897535669</v>
      </c>
      <c r="Q18" s="58">
        <v>915</v>
      </c>
      <c r="R18" s="42">
        <v>50.918196994991646</v>
      </c>
      <c r="S18" s="139">
        <v>758</v>
      </c>
      <c r="T18" s="115">
        <v>50.2</v>
      </c>
      <c r="U18" s="139">
        <v>677</v>
      </c>
      <c r="V18" s="115">
        <v>47.9</v>
      </c>
    </row>
    <row r="19" spans="1:22" x14ac:dyDescent="0.35">
      <c r="A19" s="16"/>
      <c r="B19" s="37" t="s">
        <v>288</v>
      </c>
      <c r="C19" s="58">
        <v>187</v>
      </c>
      <c r="D19" s="42">
        <v>31.375838926174499</v>
      </c>
      <c r="E19" s="58">
        <v>218</v>
      </c>
      <c r="F19" s="42">
        <v>39.068100358422939</v>
      </c>
      <c r="G19" s="58">
        <v>381</v>
      </c>
      <c r="H19" s="42">
        <v>45.357142857142854</v>
      </c>
      <c r="I19" s="58">
        <v>458</v>
      </c>
      <c r="J19" s="42">
        <v>47.807933194154487</v>
      </c>
      <c r="K19" s="58">
        <v>511</v>
      </c>
      <c r="L19" s="42">
        <v>46.752058554437326</v>
      </c>
      <c r="M19" s="58">
        <v>569</v>
      </c>
      <c r="N19" s="42">
        <v>45.961227786752829</v>
      </c>
      <c r="O19" s="58">
        <v>713</v>
      </c>
      <c r="P19" s="42">
        <v>46.238651102464331</v>
      </c>
      <c r="Q19" s="58">
        <v>882</v>
      </c>
      <c r="R19" s="42">
        <v>49.081803005008346</v>
      </c>
      <c r="S19" s="139">
        <v>751</v>
      </c>
      <c r="T19" s="115">
        <v>49.8</v>
      </c>
      <c r="U19" s="139">
        <v>735</v>
      </c>
      <c r="V19" s="115">
        <v>52.1</v>
      </c>
    </row>
    <row r="20" spans="1:22" x14ac:dyDescent="0.35">
      <c r="A20" s="16"/>
      <c r="B20" s="36" t="s">
        <v>269</v>
      </c>
      <c r="C20" s="88">
        <v>596</v>
      </c>
      <c r="D20" s="89">
        <v>100</v>
      </c>
      <c r="E20" s="88">
        <v>558</v>
      </c>
      <c r="F20" s="89">
        <v>100</v>
      </c>
      <c r="G20" s="88">
        <v>840</v>
      </c>
      <c r="H20" s="89">
        <v>100</v>
      </c>
      <c r="I20" s="88">
        <v>958</v>
      </c>
      <c r="J20" s="89">
        <v>100</v>
      </c>
      <c r="K20" s="88">
        <v>1093</v>
      </c>
      <c r="L20" s="89">
        <v>100</v>
      </c>
      <c r="M20" s="88">
        <v>1238</v>
      </c>
      <c r="N20" s="89">
        <v>100</v>
      </c>
      <c r="O20" s="88">
        <v>1542</v>
      </c>
      <c r="P20" s="89">
        <v>100</v>
      </c>
      <c r="Q20" s="88">
        <v>1797</v>
      </c>
      <c r="R20" s="89">
        <v>100</v>
      </c>
      <c r="S20" s="135">
        <v>1509</v>
      </c>
      <c r="T20" s="136">
        <v>100</v>
      </c>
      <c r="U20" s="135">
        <v>1412</v>
      </c>
      <c r="V20" s="136">
        <v>100</v>
      </c>
    </row>
    <row r="21" spans="1:22" x14ac:dyDescent="0.35">
      <c r="A21" s="16"/>
      <c r="B21" s="86"/>
      <c r="C21" s="58"/>
      <c r="D21" s="42"/>
      <c r="E21" s="58"/>
      <c r="F21" s="42"/>
      <c r="G21" s="58"/>
      <c r="H21" s="42"/>
      <c r="I21" s="58"/>
      <c r="J21" s="42"/>
      <c r="K21" s="58"/>
      <c r="L21" s="42"/>
      <c r="M21" s="58"/>
      <c r="N21" s="42"/>
      <c r="O21" s="58"/>
      <c r="P21" s="42"/>
      <c r="Q21" s="58"/>
      <c r="R21" s="42"/>
      <c r="S21" s="58"/>
      <c r="T21" s="42"/>
      <c r="U21" s="42"/>
      <c r="V21" s="42"/>
    </row>
    <row r="22" spans="1:22" x14ac:dyDescent="0.35">
      <c r="A22" s="16"/>
      <c r="B22" s="34" t="s">
        <v>451</v>
      </c>
      <c r="C22" s="58"/>
      <c r="D22" s="42"/>
      <c r="E22" s="58"/>
      <c r="F22" s="42"/>
      <c r="G22" s="58"/>
      <c r="H22" s="42"/>
      <c r="I22" s="58"/>
      <c r="J22" s="42"/>
      <c r="K22" s="58"/>
      <c r="L22" s="42"/>
      <c r="M22" s="58"/>
      <c r="N22" s="42"/>
      <c r="O22" s="58"/>
      <c r="P22" s="42"/>
      <c r="Q22" s="58"/>
      <c r="R22" s="42"/>
      <c r="S22" s="58"/>
      <c r="T22" s="42"/>
      <c r="U22" s="42"/>
      <c r="V22" s="42"/>
    </row>
    <row r="23" spans="1:22" x14ac:dyDescent="0.35">
      <c r="A23" s="16"/>
      <c r="B23" s="87"/>
      <c r="C23" s="71"/>
      <c r="D23" s="64"/>
      <c r="E23" s="71"/>
      <c r="F23" s="64"/>
      <c r="G23" s="71"/>
      <c r="H23" s="64"/>
      <c r="I23" s="71"/>
      <c r="J23" s="64"/>
      <c r="K23" s="71"/>
      <c r="L23" s="64"/>
      <c r="M23" s="71"/>
      <c r="N23" s="64"/>
      <c r="O23" s="71"/>
      <c r="P23" s="64"/>
      <c r="Q23" s="71"/>
      <c r="R23" s="64"/>
      <c r="S23" s="71"/>
      <c r="T23" s="64"/>
      <c r="U23" s="64"/>
      <c r="V23" s="64"/>
    </row>
    <row r="24" spans="1:22" x14ac:dyDescent="0.35">
      <c r="A24" s="16"/>
      <c r="B24" s="34"/>
      <c r="C24" s="45"/>
      <c r="D24" s="42"/>
      <c r="E24" s="45"/>
      <c r="F24" s="42"/>
      <c r="G24" s="45"/>
      <c r="H24" s="42"/>
      <c r="I24" s="45"/>
      <c r="J24" s="42"/>
      <c r="K24" s="45"/>
      <c r="L24" s="42"/>
      <c r="M24" s="45"/>
      <c r="N24" s="42"/>
      <c r="O24" s="45"/>
      <c r="P24" s="42"/>
      <c r="Q24" s="45"/>
      <c r="R24" s="42"/>
      <c r="S24" s="45"/>
      <c r="T24" s="42"/>
      <c r="U24" s="42"/>
      <c r="V24" s="42"/>
    </row>
    <row r="25" spans="1:22" x14ac:dyDescent="0.35">
      <c r="A25" s="16"/>
      <c r="B25" s="36"/>
      <c r="C25" s="88"/>
      <c r="D25" s="89"/>
      <c r="E25" s="88"/>
      <c r="F25" s="89"/>
      <c r="G25" s="88"/>
      <c r="H25" s="89"/>
      <c r="I25" s="88"/>
      <c r="J25" s="89"/>
      <c r="K25" s="88"/>
      <c r="L25" s="89"/>
      <c r="M25" s="88"/>
      <c r="N25" s="89"/>
      <c r="O25" s="88"/>
      <c r="P25" s="89"/>
      <c r="Q25" s="88"/>
      <c r="R25" s="89"/>
      <c r="S25" s="88"/>
      <c r="T25" s="89"/>
      <c r="U25" s="89"/>
      <c r="V25" s="89"/>
    </row>
    <row r="26" spans="1:22" x14ac:dyDescent="0.35">
      <c r="A26" s="16"/>
      <c r="B26" s="34"/>
      <c r="C26" s="77"/>
      <c r="D26" s="76"/>
      <c r="E26" s="77"/>
      <c r="F26" s="76"/>
      <c r="G26" s="77"/>
      <c r="H26" s="76"/>
      <c r="I26" s="77"/>
      <c r="J26" s="76"/>
      <c r="K26" s="77"/>
      <c r="L26" s="76"/>
      <c r="M26" s="77"/>
      <c r="N26" s="76"/>
      <c r="O26" s="77"/>
      <c r="P26" s="76"/>
      <c r="Q26" s="77"/>
      <c r="R26" s="76"/>
      <c r="S26" s="77"/>
      <c r="T26" s="76"/>
      <c r="U26" s="76"/>
      <c r="V26" s="76"/>
    </row>
    <row r="27" spans="1:22" x14ac:dyDescent="0.35">
      <c r="A27" s="16"/>
      <c r="B27" s="34"/>
      <c r="C27" s="77"/>
      <c r="D27" s="76"/>
      <c r="E27" s="77"/>
      <c r="F27" s="76"/>
      <c r="G27" s="77"/>
      <c r="H27" s="76"/>
      <c r="I27" s="77"/>
      <c r="J27" s="76"/>
      <c r="K27" s="77"/>
      <c r="L27" s="76"/>
      <c r="M27" s="77"/>
      <c r="N27" s="76"/>
      <c r="O27" s="77"/>
      <c r="P27" s="76"/>
      <c r="Q27" s="77"/>
      <c r="R27" s="76"/>
      <c r="S27" s="77"/>
      <c r="T27" s="76"/>
      <c r="U27" s="76"/>
      <c r="V27" s="76"/>
    </row>
    <row r="28" spans="1:22" x14ac:dyDescent="0.35">
      <c r="A28" s="16"/>
      <c r="B28" s="36"/>
      <c r="C28" s="75"/>
      <c r="D28" s="79"/>
      <c r="E28" s="75"/>
      <c r="F28" s="79"/>
      <c r="G28" s="75"/>
      <c r="H28" s="79"/>
      <c r="I28" s="75"/>
      <c r="J28" s="79"/>
      <c r="K28" s="75"/>
      <c r="L28" s="79"/>
      <c r="M28" s="75"/>
      <c r="N28" s="79"/>
      <c r="O28" s="75"/>
      <c r="P28" s="79"/>
      <c r="Q28" s="75"/>
      <c r="R28" s="79"/>
      <c r="S28" s="75"/>
      <c r="T28" s="79"/>
      <c r="U28" s="79"/>
      <c r="V28" s="79"/>
    </row>
    <row r="29" spans="1:22" x14ac:dyDescent="0.35">
      <c r="A29" s="16"/>
      <c r="B29" s="85"/>
      <c r="C29" s="58"/>
      <c r="D29" s="42"/>
      <c r="E29" s="58"/>
      <c r="F29" s="42"/>
      <c r="G29" s="58"/>
      <c r="H29" s="42"/>
      <c r="I29" s="58"/>
      <c r="J29" s="42"/>
      <c r="K29" s="58"/>
      <c r="L29" s="42"/>
      <c r="M29" s="58"/>
      <c r="N29" s="42"/>
      <c r="O29" s="58"/>
      <c r="P29" s="42"/>
      <c r="Q29" s="58"/>
      <c r="R29" s="42"/>
      <c r="S29" s="58"/>
      <c r="T29" s="42"/>
      <c r="U29" s="42"/>
      <c r="V29" s="42"/>
    </row>
    <row r="30" spans="1:22" x14ac:dyDescent="0.35">
      <c r="A30" s="16"/>
      <c r="B30" s="86"/>
      <c r="C30" s="58"/>
      <c r="D30" s="42"/>
      <c r="E30" s="58"/>
      <c r="F30" s="42"/>
      <c r="G30" s="58"/>
      <c r="H30" s="42"/>
      <c r="I30" s="58"/>
      <c r="J30" s="42"/>
      <c r="K30" s="58"/>
      <c r="L30" s="42"/>
      <c r="M30" s="58"/>
      <c r="N30" s="42"/>
      <c r="O30" s="58"/>
      <c r="P30" s="42"/>
      <c r="Q30" s="58"/>
      <c r="R30" s="42"/>
      <c r="S30" s="58"/>
      <c r="T30" s="42"/>
      <c r="U30" s="42"/>
      <c r="V30" s="42"/>
    </row>
    <row r="31" spans="1:22" x14ac:dyDescent="0.35">
      <c r="A31" s="16"/>
      <c r="B31" s="86"/>
      <c r="C31" s="58"/>
      <c r="D31" s="42"/>
      <c r="E31" s="58"/>
      <c r="F31" s="42"/>
      <c r="G31" s="58"/>
      <c r="H31" s="42"/>
      <c r="I31" s="58"/>
      <c r="J31" s="42"/>
      <c r="K31" s="58"/>
      <c r="L31" s="42"/>
      <c r="M31" s="58"/>
      <c r="N31" s="42"/>
      <c r="O31" s="58"/>
      <c r="P31" s="42"/>
      <c r="Q31" s="58"/>
      <c r="R31" s="42"/>
      <c r="S31" s="58"/>
      <c r="T31" s="42"/>
      <c r="U31" s="42"/>
      <c r="V31" s="42"/>
    </row>
    <row r="32" spans="1:22" x14ac:dyDescent="0.35">
      <c r="A32" s="16"/>
      <c r="B32" s="87"/>
      <c r="C32" s="71"/>
      <c r="D32" s="64"/>
      <c r="E32" s="71"/>
      <c r="F32" s="64"/>
      <c r="G32" s="71"/>
      <c r="H32" s="64"/>
      <c r="I32" s="71"/>
      <c r="J32" s="64"/>
      <c r="K32" s="71"/>
      <c r="L32" s="64"/>
      <c r="M32" s="71"/>
      <c r="N32" s="64"/>
      <c r="O32" s="71"/>
      <c r="P32" s="64"/>
      <c r="Q32" s="71"/>
      <c r="R32" s="64"/>
      <c r="S32" s="71"/>
      <c r="T32" s="64"/>
      <c r="U32" s="64"/>
      <c r="V32" s="64"/>
    </row>
    <row r="33" spans="1:22" x14ac:dyDescent="0.35">
      <c r="A33" s="16"/>
      <c r="B33" s="37"/>
      <c r="C33" s="45"/>
      <c r="D33" s="42"/>
      <c r="E33" s="45"/>
      <c r="F33" s="42"/>
      <c r="G33" s="45"/>
      <c r="H33" s="42"/>
      <c r="I33" s="45"/>
      <c r="J33" s="42"/>
      <c r="K33" s="45"/>
      <c r="L33" s="42"/>
      <c r="M33" s="45"/>
      <c r="N33" s="42"/>
      <c r="O33" s="45"/>
      <c r="P33" s="42"/>
      <c r="Q33" s="45"/>
      <c r="R33" s="42"/>
      <c r="S33" s="45"/>
      <c r="T33" s="42"/>
      <c r="U33" s="42"/>
      <c r="V33" s="42"/>
    </row>
    <row r="34" spans="1:22" x14ac:dyDescent="0.35">
      <c r="A34" s="16"/>
      <c r="B34" s="36"/>
      <c r="C34" s="88"/>
      <c r="D34" s="89"/>
      <c r="E34" s="88"/>
      <c r="F34" s="89"/>
      <c r="G34" s="88"/>
      <c r="H34" s="89"/>
      <c r="I34" s="88"/>
      <c r="J34" s="89"/>
      <c r="K34" s="88"/>
      <c r="L34" s="89"/>
      <c r="M34" s="88"/>
      <c r="N34" s="89"/>
      <c r="O34" s="88"/>
      <c r="P34" s="89"/>
      <c r="Q34" s="88"/>
      <c r="R34" s="89"/>
      <c r="S34" s="88"/>
      <c r="T34" s="89"/>
      <c r="U34" s="89"/>
      <c r="V34" s="89"/>
    </row>
    <row r="35" spans="1:22" x14ac:dyDescent="0.35">
      <c r="A35" s="16"/>
      <c r="B35" s="86"/>
      <c r="C35" s="45"/>
      <c r="D35" s="42"/>
      <c r="E35" s="45"/>
      <c r="F35" s="42"/>
      <c r="G35" s="45"/>
      <c r="H35" s="42"/>
      <c r="I35" s="45"/>
      <c r="J35" s="42"/>
      <c r="K35" s="45"/>
      <c r="L35" s="42"/>
      <c r="M35" s="45"/>
      <c r="N35" s="42"/>
      <c r="O35" s="45"/>
      <c r="P35" s="42"/>
      <c r="Q35" s="45"/>
      <c r="R35" s="42"/>
      <c r="S35" s="45"/>
      <c r="T35" s="42"/>
      <c r="U35" s="42"/>
      <c r="V35" s="42"/>
    </row>
    <row r="36" spans="1:22" x14ac:dyDescent="0.35">
      <c r="A36" s="16"/>
      <c r="B36" s="87"/>
      <c r="C36" s="68"/>
      <c r="D36" s="69"/>
      <c r="E36" s="68"/>
      <c r="F36" s="69"/>
      <c r="G36" s="68"/>
      <c r="H36" s="69"/>
      <c r="I36" s="68"/>
      <c r="J36" s="69"/>
      <c r="K36" s="68"/>
      <c r="L36" s="69"/>
      <c r="M36" s="68"/>
      <c r="N36" s="69"/>
      <c r="O36" s="68"/>
      <c r="P36" s="69"/>
      <c r="Q36" s="68"/>
      <c r="R36" s="69"/>
      <c r="S36" s="68"/>
      <c r="T36" s="69"/>
      <c r="U36" s="69"/>
      <c r="V36" s="69"/>
    </row>
    <row r="37" spans="1:22" x14ac:dyDescent="0.35">
      <c r="A37" s="16"/>
      <c r="B37" s="36"/>
      <c r="C37" s="45"/>
      <c r="D37" s="45"/>
      <c r="E37" s="45"/>
      <c r="F37" s="45"/>
      <c r="G37" s="45"/>
      <c r="H37" s="45"/>
      <c r="I37" s="45"/>
      <c r="J37" s="45"/>
      <c r="K37" s="45"/>
      <c r="L37" s="45"/>
      <c r="M37" s="45"/>
      <c r="N37" s="45"/>
      <c r="O37" s="45"/>
      <c r="P37" s="45"/>
      <c r="Q37" s="45"/>
      <c r="R37" s="45"/>
      <c r="S37" s="45"/>
      <c r="T37" s="45"/>
      <c r="U37" s="45"/>
      <c r="V37" s="45"/>
    </row>
    <row r="38" spans="1:22" x14ac:dyDescent="0.35">
      <c r="A38" s="16"/>
      <c r="B38" s="85"/>
      <c r="C38" s="58"/>
      <c r="D38" s="42"/>
      <c r="E38" s="58"/>
      <c r="F38" s="42"/>
      <c r="G38" s="58"/>
      <c r="H38" s="42"/>
      <c r="I38" s="58"/>
      <c r="J38" s="42"/>
      <c r="K38" s="58"/>
      <c r="L38" s="42"/>
      <c r="M38" s="58"/>
      <c r="N38" s="42"/>
      <c r="O38" s="58"/>
      <c r="P38" s="42"/>
      <c r="Q38" s="58"/>
      <c r="R38" s="42"/>
      <c r="S38" s="58"/>
      <c r="T38" s="42"/>
      <c r="U38" s="42"/>
      <c r="V38" s="42"/>
    </row>
    <row r="39" spans="1:22" x14ac:dyDescent="0.35">
      <c r="A39" s="16"/>
      <c r="B39" s="86"/>
      <c r="C39" s="58"/>
      <c r="D39" s="42"/>
      <c r="E39" s="58"/>
      <c r="F39" s="42"/>
      <c r="G39" s="58"/>
      <c r="H39" s="42"/>
      <c r="I39" s="58"/>
      <c r="J39" s="42"/>
      <c r="K39" s="58"/>
      <c r="L39" s="42"/>
      <c r="M39" s="58"/>
      <c r="N39" s="42"/>
      <c r="O39" s="58"/>
      <c r="P39" s="42"/>
      <c r="Q39" s="58"/>
      <c r="R39" s="42"/>
      <c r="S39" s="58"/>
      <c r="T39" s="42"/>
      <c r="U39" s="42"/>
      <c r="V39" s="42"/>
    </row>
    <row r="40" spans="1:22" x14ac:dyDescent="0.35">
      <c r="A40" s="16"/>
      <c r="B40" s="86"/>
      <c r="C40" s="58"/>
      <c r="D40" s="42"/>
      <c r="E40" s="58"/>
      <c r="F40" s="42"/>
      <c r="G40" s="58"/>
      <c r="H40" s="42"/>
      <c r="I40" s="58"/>
      <c r="J40" s="42"/>
      <c r="K40" s="58"/>
      <c r="L40" s="42"/>
      <c r="M40" s="58"/>
      <c r="N40" s="42"/>
      <c r="O40" s="58"/>
      <c r="P40" s="42"/>
      <c r="Q40" s="58"/>
      <c r="R40" s="42"/>
      <c r="S40" s="58"/>
      <c r="T40" s="42"/>
      <c r="U40" s="42"/>
      <c r="V40" s="42"/>
    </row>
    <row r="41" spans="1:22" x14ac:dyDescent="0.35">
      <c r="A41" s="16"/>
      <c r="B41" s="87"/>
      <c r="C41" s="71"/>
      <c r="D41" s="64"/>
      <c r="E41" s="71"/>
      <c r="F41" s="64"/>
      <c r="G41" s="71"/>
      <c r="H41" s="64"/>
      <c r="I41" s="71"/>
      <c r="J41" s="64"/>
      <c r="K41" s="71"/>
      <c r="L41" s="64"/>
      <c r="M41" s="71"/>
      <c r="N41" s="64"/>
      <c r="O41" s="71"/>
      <c r="P41" s="64"/>
      <c r="Q41" s="71"/>
      <c r="R41" s="64"/>
      <c r="S41" s="71"/>
      <c r="T41" s="64"/>
      <c r="U41" s="64"/>
      <c r="V41" s="64"/>
    </row>
    <row r="42" spans="1:22" x14ac:dyDescent="0.35">
      <c r="A42" s="16"/>
      <c r="B42" s="37"/>
      <c r="C42" s="45"/>
      <c r="D42" s="42"/>
      <c r="E42" s="45"/>
      <c r="F42" s="42"/>
      <c r="G42" s="45"/>
      <c r="H42" s="42"/>
      <c r="I42" s="45"/>
      <c r="J42" s="42"/>
      <c r="K42" s="45"/>
      <c r="L42" s="42"/>
      <c r="M42" s="45"/>
      <c r="N42" s="42"/>
      <c r="O42" s="45"/>
      <c r="P42" s="42"/>
      <c r="Q42" s="45"/>
      <c r="R42" s="42"/>
      <c r="S42" s="45"/>
      <c r="T42" s="42"/>
      <c r="U42" s="42"/>
      <c r="V42" s="42"/>
    </row>
    <row r="43" spans="1:22" x14ac:dyDescent="0.35">
      <c r="A43" s="16"/>
      <c r="B43" s="36"/>
      <c r="C43" s="88"/>
      <c r="D43" s="89"/>
      <c r="E43" s="88"/>
      <c r="F43" s="89"/>
      <c r="G43" s="88"/>
      <c r="H43" s="89"/>
      <c r="I43" s="88"/>
      <c r="J43" s="89"/>
      <c r="K43" s="88"/>
      <c r="L43" s="89"/>
      <c r="M43" s="88"/>
      <c r="N43" s="89"/>
      <c r="O43" s="88"/>
      <c r="P43" s="89"/>
      <c r="Q43" s="88"/>
      <c r="R43" s="89"/>
      <c r="S43" s="88"/>
      <c r="T43" s="89"/>
      <c r="U43" s="89"/>
      <c r="V43" s="89"/>
    </row>
    <row r="44" spans="1:22" x14ac:dyDescent="0.35">
      <c r="A44" s="16"/>
      <c r="B44" s="51"/>
      <c r="C44" s="58"/>
      <c r="D44" s="42"/>
      <c r="E44" s="58"/>
      <c r="F44" s="42"/>
      <c r="G44" s="58"/>
      <c r="H44" s="42"/>
      <c r="I44" s="58"/>
      <c r="J44" s="42"/>
      <c r="K44" s="58"/>
      <c r="L44" s="42"/>
      <c r="M44" s="58"/>
      <c r="N44" s="42"/>
      <c r="O44" s="58"/>
      <c r="P44" s="42"/>
      <c r="Q44" s="58"/>
      <c r="R44" s="42"/>
      <c r="S44" s="58"/>
      <c r="T44" s="42"/>
      <c r="U44" s="42"/>
      <c r="V44" s="42"/>
    </row>
    <row r="45" spans="1:22" x14ac:dyDescent="0.35">
      <c r="A45" s="16"/>
      <c r="B45" s="16"/>
      <c r="C45" s="96"/>
      <c r="D45" s="96"/>
      <c r="E45" s="96"/>
      <c r="F45" s="96"/>
      <c r="G45" s="96"/>
      <c r="H45" s="96"/>
      <c r="I45" s="96"/>
      <c r="J45" s="96"/>
      <c r="K45" s="96"/>
      <c r="L45" s="96"/>
      <c r="M45" s="96"/>
      <c r="N45" s="96"/>
      <c r="O45" s="96"/>
      <c r="P45" s="96"/>
      <c r="Q45" s="96"/>
      <c r="R45" s="96"/>
      <c r="S45" s="96"/>
      <c r="T45" s="96"/>
      <c r="U45" s="96"/>
      <c r="V45" s="96"/>
    </row>
    <row r="46" spans="1:22" x14ac:dyDescent="0.35">
      <c r="A46" s="16"/>
      <c r="B46" s="34"/>
      <c r="C46" s="96"/>
      <c r="D46" s="96"/>
      <c r="E46" s="96"/>
      <c r="F46" s="96"/>
      <c r="G46" s="96"/>
      <c r="H46" s="96"/>
      <c r="I46" s="96"/>
      <c r="J46" s="96"/>
      <c r="K46" s="96"/>
      <c r="L46" s="96"/>
      <c r="M46" s="96"/>
      <c r="N46" s="96"/>
      <c r="O46" s="96"/>
      <c r="P46" s="96"/>
      <c r="Q46" s="96"/>
      <c r="R46" s="96"/>
      <c r="S46" s="96"/>
      <c r="T46" s="96"/>
      <c r="U46" s="96"/>
      <c r="V46" s="96"/>
    </row>
    <row r="47" spans="1:22" x14ac:dyDescent="0.35">
      <c r="A47" s="16"/>
      <c r="B47" s="16"/>
      <c r="C47" s="96"/>
      <c r="D47" s="96"/>
      <c r="E47" s="96"/>
      <c r="F47" s="96"/>
      <c r="G47" s="96"/>
      <c r="H47" s="96"/>
      <c r="I47" s="96"/>
      <c r="J47" s="96"/>
      <c r="K47" s="96"/>
      <c r="L47" s="96"/>
      <c r="M47" s="96"/>
      <c r="N47" s="96"/>
      <c r="O47" s="96"/>
      <c r="P47" s="96"/>
      <c r="Q47" s="96"/>
      <c r="R47" s="96"/>
      <c r="S47" s="96"/>
      <c r="T47" s="96"/>
      <c r="U47" s="96"/>
      <c r="V47" s="96"/>
    </row>
    <row r="48" spans="1:22" x14ac:dyDescent="0.35">
      <c r="A48" s="16"/>
      <c r="B48" s="16"/>
      <c r="C48" s="96"/>
      <c r="D48" s="96"/>
      <c r="E48" s="96"/>
      <c r="F48" s="96"/>
      <c r="G48" s="96"/>
      <c r="H48" s="96"/>
      <c r="I48" s="96"/>
      <c r="J48" s="96"/>
      <c r="K48" s="96"/>
      <c r="L48" s="96"/>
      <c r="M48" s="96"/>
      <c r="N48" s="96"/>
      <c r="O48" s="96"/>
      <c r="P48" s="96"/>
      <c r="Q48" s="96"/>
      <c r="R48" s="96"/>
      <c r="S48" s="96"/>
      <c r="T48" s="96"/>
      <c r="U48" s="96"/>
      <c r="V48" s="96"/>
    </row>
  </sheetData>
  <mergeCells count="10">
    <mergeCell ref="U3:V3"/>
    <mergeCell ref="S3:T3"/>
    <mergeCell ref="C3:D3"/>
    <mergeCell ref="E3:F3"/>
    <mergeCell ref="G3:H3"/>
    <mergeCell ref="I3:J3"/>
    <mergeCell ref="K3:L3"/>
    <mergeCell ref="M3:N3"/>
    <mergeCell ref="O3:P3"/>
    <mergeCell ref="Q3:R3"/>
  </mergeCells>
  <conditionalFormatting sqref="C7">
    <cfRule type="cellIs" dxfId="443" priority="124" operator="between">
      <formula>1</formula>
      <formula>3</formula>
    </cfRule>
  </conditionalFormatting>
  <conditionalFormatting sqref="C13">
    <cfRule type="cellIs" dxfId="442" priority="121" operator="between">
      <formula>1</formula>
      <formula>3</formula>
    </cfRule>
  </conditionalFormatting>
  <conditionalFormatting sqref="C19">
    <cfRule type="cellIs" dxfId="441" priority="118" operator="between">
      <formula>1</formula>
      <formula>3</formula>
    </cfRule>
  </conditionalFormatting>
  <conditionalFormatting sqref="E7">
    <cfRule type="cellIs" dxfId="440" priority="115" operator="between">
      <formula>1</formula>
      <formula>3</formula>
    </cfRule>
  </conditionalFormatting>
  <conditionalFormatting sqref="E13">
    <cfRule type="cellIs" dxfId="439" priority="112" operator="between">
      <formula>1</formula>
      <formula>3</formula>
    </cfRule>
  </conditionalFormatting>
  <conditionalFormatting sqref="E19">
    <cfRule type="cellIs" dxfId="438" priority="109" operator="between">
      <formula>1</formula>
      <formula>3</formula>
    </cfRule>
  </conditionalFormatting>
  <conditionalFormatting sqref="G7">
    <cfRule type="cellIs" dxfId="437" priority="106" operator="between">
      <formula>1</formula>
      <formula>3</formula>
    </cfRule>
  </conditionalFormatting>
  <conditionalFormatting sqref="G13">
    <cfRule type="cellIs" dxfId="436" priority="103" operator="between">
      <formula>1</formula>
      <formula>3</formula>
    </cfRule>
  </conditionalFormatting>
  <conditionalFormatting sqref="G19">
    <cfRule type="cellIs" dxfId="435" priority="100" operator="between">
      <formula>1</formula>
      <formula>3</formula>
    </cfRule>
  </conditionalFormatting>
  <conditionalFormatting sqref="I7">
    <cfRule type="cellIs" dxfId="434" priority="97" operator="between">
      <formula>1</formula>
      <formula>3</formula>
    </cfRule>
  </conditionalFormatting>
  <conditionalFormatting sqref="I13">
    <cfRule type="cellIs" dxfId="433" priority="94" operator="between">
      <formula>1</formula>
      <formula>3</formula>
    </cfRule>
  </conditionalFormatting>
  <conditionalFormatting sqref="I6">
    <cfRule type="cellIs" dxfId="432" priority="45" operator="between">
      <formula>1</formula>
      <formula>3</formula>
    </cfRule>
  </conditionalFormatting>
  <conditionalFormatting sqref="I19">
    <cfRule type="cellIs" dxfId="431" priority="91" operator="between">
      <formula>1</formula>
      <formula>3</formula>
    </cfRule>
  </conditionalFormatting>
  <conditionalFormatting sqref="C6">
    <cfRule type="cellIs" dxfId="430" priority="48" operator="between">
      <formula>1</formula>
      <formula>3</formula>
    </cfRule>
  </conditionalFormatting>
  <conditionalFormatting sqref="E6">
    <cfRule type="cellIs" dxfId="429" priority="47" operator="between">
      <formula>1</formula>
      <formula>3</formula>
    </cfRule>
  </conditionalFormatting>
  <conditionalFormatting sqref="K7">
    <cfRule type="cellIs" dxfId="428" priority="88" operator="between">
      <formula>1</formula>
      <formula>3</formula>
    </cfRule>
  </conditionalFormatting>
  <conditionalFormatting sqref="K6">
    <cfRule type="cellIs" dxfId="427" priority="44" operator="between">
      <formula>1</formula>
      <formula>3</formula>
    </cfRule>
  </conditionalFormatting>
  <conditionalFormatting sqref="K13">
    <cfRule type="cellIs" dxfId="426" priority="85" operator="between">
      <formula>1</formula>
      <formula>3</formula>
    </cfRule>
  </conditionalFormatting>
  <conditionalFormatting sqref="O6">
    <cfRule type="cellIs" dxfId="425" priority="42" operator="between">
      <formula>1</formula>
      <formula>3</formula>
    </cfRule>
  </conditionalFormatting>
  <conditionalFormatting sqref="Q6">
    <cfRule type="cellIs" dxfId="424" priority="41" operator="between">
      <formula>1</formula>
      <formula>3</formula>
    </cfRule>
  </conditionalFormatting>
  <conditionalFormatting sqref="K19">
    <cfRule type="cellIs" dxfId="423" priority="82" operator="between">
      <formula>1</formula>
      <formula>3</formula>
    </cfRule>
  </conditionalFormatting>
  <conditionalFormatting sqref="M7">
    <cfRule type="cellIs" dxfId="422" priority="79" operator="between">
      <formula>1</formula>
      <formula>3</formula>
    </cfRule>
  </conditionalFormatting>
  <conditionalFormatting sqref="M13">
    <cfRule type="cellIs" dxfId="421" priority="76" operator="between">
      <formula>1</formula>
      <formula>3</formula>
    </cfRule>
  </conditionalFormatting>
  <conditionalFormatting sqref="E12">
    <cfRule type="cellIs" dxfId="420" priority="33" operator="between">
      <formula>1</formula>
      <formula>3</formula>
    </cfRule>
  </conditionalFormatting>
  <conditionalFormatting sqref="G12">
    <cfRule type="cellIs" dxfId="419" priority="32" operator="between">
      <formula>1</formula>
      <formula>3</formula>
    </cfRule>
  </conditionalFormatting>
  <conditionalFormatting sqref="M19">
    <cfRule type="cellIs" dxfId="418" priority="73" operator="between">
      <formula>1</formula>
      <formula>3</formula>
    </cfRule>
  </conditionalFormatting>
  <conditionalFormatting sqref="K12">
    <cfRule type="cellIs" dxfId="417" priority="30" operator="between">
      <formula>1</formula>
      <formula>3</formula>
    </cfRule>
  </conditionalFormatting>
  <conditionalFormatting sqref="M12">
    <cfRule type="cellIs" dxfId="416" priority="29" operator="between">
      <formula>1</formula>
      <formula>3</formula>
    </cfRule>
  </conditionalFormatting>
  <conditionalFormatting sqref="O7">
    <cfRule type="cellIs" dxfId="415" priority="70" operator="between">
      <formula>1</formula>
      <formula>3</formula>
    </cfRule>
  </conditionalFormatting>
  <conditionalFormatting sqref="Q12">
    <cfRule type="cellIs" dxfId="414" priority="27" operator="between">
      <formula>1</formula>
      <formula>3</formula>
    </cfRule>
  </conditionalFormatting>
  <conditionalFormatting sqref="O13">
    <cfRule type="cellIs" dxfId="413" priority="67" operator="between">
      <formula>1</formula>
      <formula>3</formula>
    </cfRule>
  </conditionalFormatting>
  <conditionalFormatting sqref="I18">
    <cfRule type="cellIs" dxfId="412" priority="17" operator="between">
      <formula>1</formula>
      <formula>3</formula>
    </cfRule>
  </conditionalFormatting>
  <conditionalFormatting sqref="O19">
    <cfRule type="cellIs" dxfId="411" priority="64" operator="between">
      <formula>1</formula>
      <formula>3</formula>
    </cfRule>
  </conditionalFormatting>
  <conditionalFormatting sqref="C18">
    <cfRule type="cellIs" dxfId="410" priority="20" operator="between">
      <formula>1</formula>
      <formula>3</formula>
    </cfRule>
  </conditionalFormatting>
  <conditionalFormatting sqref="Q7">
    <cfRule type="cellIs" dxfId="409" priority="61" operator="between">
      <formula>1</formula>
      <formula>3</formula>
    </cfRule>
  </conditionalFormatting>
  <conditionalFormatting sqref="G18">
    <cfRule type="cellIs" dxfId="408" priority="18" operator="between">
      <formula>1</formula>
      <formula>3</formula>
    </cfRule>
  </conditionalFormatting>
  <conditionalFormatting sqref="Q13">
    <cfRule type="cellIs" dxfId="407" priority="58" operator="between">
      <formula>1</formula>
      <formula>3</formula>
    </cfRule>
  </conditionalFormatting>
  <conditionalFormatting sqref="M18">
    <cfRule type="cellIs" dxfId="406" priority="15" operator="between">
      <formula>1</formula>
      <formula>3</formula>
    </cfRule>
  </conditionalFormatting>
  <conditionalFormatting sqref="O18">
    <cfRule type="cellIs" dxfId="405" priority="14" operator="between">
      <formula>1</formula>
      <formula>3</formula>
    </cfRule>
  </conditionalFormatting>
  <conditionalFormatting sqref="Q19">
    <cfRule type="cellIs" dxfId="404" priority="55" operator="between">
      <formula>1</formula>
      <formula>3</formula>
    </cfRule>
  </conditionalFormatting>
  <conditionalFormatting sqref="G6">
    <cfRule type="cellIs" dxfId="403" priority="46" operator="between">
      <formula>1</formula>
      <formula>3</formula>
    </cfRule>
  </conditionalFormatting>
  <conditionalFormatting sqref="M6">
    <cfRule type="cellIs" dxfId="402" priority="43" operator="between">
      <formula>1</formula>
      <formula>3</formula>
    </cfRule>
  </conditionalFormatting>
  <conditionalFormatting sqref="I12">
    <cfRule type="cellIs" dxfId="401" priority="31" operator="between">
      <formula>1</formula>
      <formula>3</formula>
    </cfRule>
  </conditionalFormatting>
  <conditionalFormatting sqref="C12">
    <cfRule type="cellIs" dxfId="400" priority="34" operator="between">
      <formula>1</formula>
      <formula>3</formula>
    </cfRule>
  </conditionalFormatting>
  <conditionalFormatting sqref="O12">
    <cfRule type="cellIs" dxfId="399" priority="28" operator="between">
      <formula>1</formula>
      <formula>3</formula>
    </cfRule>
  </conditionalFormatting>
  <conditionalFormatting sqref="E18">
    <cfRule type="cellIs" dxfId="398" priority="19" operator="between">
      <formula>1</formula>
      <formula>3</formula>
    </cfRule>
  </conditionalFormatting>
  <conditionalFormatting sqref="K18">
    <cfRule type="cellIs" dxfId="397" priority="16" operator="between">
      <formula>1</formula>
      <formula>3</formula>
    </cfRule>
  </conditionalFormatting>
  <conditionalFormatting sqref="Q18">
    <cfRule type="cellIs" dxfId="396" priority="13" operator="between">
      <formula>1</formula>
      <formula>3</formula>
    </cfRule>
  </conditionalFormatting>
  <conditionalFormatting sqref="S6">
    <cfRule type="cellIs" dxfId="395" priority="9" operator="between">
      <formula>1</formula>
      <formula>3</formula>
    </cfRule>
  </conditionalFormatting>
  <conditionalFormatting sqref="S12">
    <cfRule type="cellIs" dxfId="394" priority="8" operator="between">
      <formula>1</formula>
      <formula>3</formula>
    </cfRule>
  </conditionalFormatting>
  <conditionalFormatting sqref="S7">
    <cfRule type="cellIs" dxfId="393" priority="12" operator="between">
      <formula>1</formula>
      <formula>3</formula>
    </cfRule>
  </conditionalFormatting>
  <conditionalFormatting sqref="S13">
    <cfRule type="cellIs" dxfId="392" priority="11" operator="between">
      <formula>1</formula>
      <formula>3</formula>
    </cfRule>
  </conditionalFormatting>
  <conditionalFormatting sqref="S19">
    <cfRule type="cellIs" dxfId="391" priority="10" operator="between">
      <formula>1</formula>
      <formula>3</formula>
    </cfRule>
  </conditionalFormatting>
  <conditionalFormatting sqref="S18">
    <cfRule type="cellIs" dxfId="390" priority="7" operator="between">
      <formula>1</formula>
      <formula>3</formula>
    </cfRule>
  </conditionalFormatting>
  <conditionalFormatting sqref="U6">
    <cfRule type="cellIs" dxfId="389" priority="3" operator="between">
      <formula>1</formula>
      <formula>3</formula>
    </cfRule>
  </conditionalFormatting>
  <conditionalFormatting sqref="U12">
    <cfRule type="cellIs" dxfId="388" priority="2" operator="between">
      <formula>1</formula>
      <formula>3</formula>
    </cfRule>
  </conditionalFormatting>
  <conditionalFormatting sqref="U7">
    <cfRule type="cellIs" dxfId="387" priority="6" operator="between">
      <formula>1</formula>
      <formula>3</formula>
    </cfRule>
  </conditionalFormatting>
  <conditionalFormatting sqref="U13">
    <cfRule type="cellIs" dxfId="386" priority="5" operator="between">
      <formula>1</formula>
      <formula>3</formula>
    </cfRule>
  </conditionalFormatting>
  <conditionalFormatting sqref="U19">
    <cfRule type="cellIs" dxfId="385" priority="4" operator="between">
      <formula>1</formula>
      <formula>3</formula>
    </cfRule>
  </conditionalFormatting>
  <conditionalFormatting sqref="U18">
    <cfRule type="cellIs" dxfId="384" priority="1" operator="between">
      <formula>1</formula>
      <formula>3</formula>
    </cfRule>
  </conditionalFormatting>
  <pageMargins left="0.51181102362204722" right="0.70866141732283472" top="0.55118110236220474" bottom="0.74803149606299213" header="0.31496062992125984" footer="0.31496062992125984"/>
  <pageSetup paperSize="121" scale="85" orientation="landscape" r:id="rId1"/>
  <headerFooter>
    <oddHeader>&amp;C&amp;"Arial Black"&amp;11&amp;KFF0000OFFICIAL&amp;1#</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AA78"/>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2.265625" customWidth="1"/>
    <col min="3" max="16" width="7.73046875" customWidth="1"/>
  </cols>
  <sheetData>
    <row r="1" spans="1:24" ht="55.5" customHeight="1" x14ac:dyDescent="0.35">
      <c r="B1" s="25" t="s">
        <v>210</v>
      </c>
      <c r="C1" s="16"/>
      <c r="D1" s="16"/>
      <c r="E1" s="16"/>
      <c r="F1" s="16"/>
      <c r="G1" s="16"/>
      <c r="H1" s="16"/>
      <c r="I1" s="16"/>
      <c r="J1" s="16"/>
      <c r="K1" s="16"/>
      <c r="L1" s="16"/>
      <c r="M1" s="16"/>
      <c r="N1" s="16"/>
      <c r="O1" s="16"/>
      <c r="P1" s="16"/>
      <c r="Q1" s="16"/>
      <c r="R1" s="16"/>
      <c r="S1" s="16"/>
      <c r="T1" s="16"/>
      <c r="U1" s="16"/>
      <c r="V1" s="16"/>
      <c r="W1" s="16"/>
      <c r="X1" s="16"/>
    </row>
    <row r="2" spans="1:24" ht="15" x14ac:dyDescent="0.35">
      <c r="A2" s="16"/>
      <c r="B2" s="32" t="s">
        <v>452</v>
      </c>
      <c r="C2" s="16"/>
      <c r="D2" s="16"/>
      <c r="E2" s="16"/>
      <c r="F2" s="16"/>
      <c r="G2" s="16"/>
      <c r="H2" s="16"/>
      <c r="I2" s="16"/>
      <c r="J2" s="16"/>
      <c r="K2" s="16"/>
      <c r="L2" s="16"/>
      <c r="M2" s="16"/>
      <c r="N2" s="16"/>
      <c r="O2" s="16"/>
      <c r="P2" s="16"/>
      <c r="Q2" s="16"/>
      <c r="R2" s="16"/>
      <c r="S2" s="16"/>
      <c r="T2" s="16"/>
      <c r="U2" s="16"/>
      <c r="V2" s="16"/>
      <c r="W2" s="16"/>
      <c r="X2" s="16"/>
    </row>
    <row r="3" spans="1:24" ht="15" x14ac:dyDescent="0.35">
      <c r="A3" s="38"/>
      <c r="B3" s="48"/>
      <c r="C3" s="230" t="s">
        <v>382</v>
      </c>
      <c r="D3" s="231"/>
      <c r="E3" s="230" t="s">
        <v>383</v>
      </c>
      <c r="F3" s="231"/>
      <c r="G3" s="230" t="s">
        <v>384</v>
      </c>
      <c r="H3" s="231"/>
      <c r="I3" s="230" t="s">
        <v>385</v>
      </c>
      <c r="J3" s="231"/>
      <c r="K3" s="230" t="s">
        <v>386</v>
      </c>
      <c r="L3" s="231"/>
      <c r="M3" s="230" t="s">
        <v>387</v>
      </c>
      <c r="N3" s="231"/>
      <c r="O3" s="230" t="s">
        <v>388</v>
      </c>
      <c r="P3" s="231"/>
      <c r="Q3" s="230" t="s">
        <v>389</v>
      </c>
      <c r="R3" s="231"/>
      <c r="S3" s="230" t="s">
        <v>390</v>
      </c>
      <c r="T3" s="231"/>
      <c r="U3" s="230" t="s">
        <v>391</v>
      </c>
      <c r="V3" s="231"/>
      <c r="W3" s="58"/>
      <c r="X3" s="58"/>
    </row>
    <row r="4" spans="1:24"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c r="W4" s="58"/>
      <c r="X4" s="58"/>
    </row>
    <row r="5" spans="1:24" ht="15" x14ac:dyDescent="0.35">
      <c r="A5" s="15"/>
      <c r="B5" s="33" t="s">
        <v>278</v>
      </c>
      <c r="C5" s="45"/>
      <c r="D5" s="45"/>
      <c r="E5" s="45"/>
      <c r="F5" s="45"/>
      <c r="G5" s="45"/>
      <c r="H5" s="45"/>
      <c r="I5" s="45"/>
      <c r="J5" s="45"/>
      <c r="K5" s="45"/>
      <c r="L5" s="45"/>
      <c r="M5" s="45"/>
      <c r="N5" s="45"/>
      <c r="O5" s="45"/>
      <c r="P5" s="45"/>
      <c r="Q5" s="45"/>
      <c r="R5" s="45"/>
      <c r="W5" s="58"/>
      <c r="X5" s="58"/>
    </row>
    <row r="6" spans="1:24" ht="12.75" customHeight="1" x14ac:dyDescent="0.35">
      <c r="A6" s="15"/>
      <c r="B6" s="34" t="s">
        <v>188</v>
      </c>
      <c r="C6" s="58">
        <v>53</v>
      </c>
      <c r="D6" s="42">
        <v>1.301891427167772</v>
      </c>
      <c r="E6" s="58">
        <v>60</v>
      </c>
      <c r="F6" s="42">
        <v>1.4734774066797642</v>
      </c>
      <c r="G6" s="58">
        <v>56</v>
      </c>
      <c r="H6" s="42">
        <v>1.1288046764765169</v>
      </c>
      <c r="I6" s="58">
        <v>41</v>
      </c>
      <c r="J6" s="42">
        <v>0.812202852614897</v>
      </c>
      <c r="K6" s="58">
        <v>41</v>
      </c>
      <c r="L6" s="42">
        <v>0.76378539493293596</v>
      </c>
      <c r="M6" s="58">
        <v>54</v>
      </c>
      <c r="N6" s="42">
        <v>0.93377139892789196</v>
      </c>
      <c r="O6" s="58">
        <v>48</v>
      </c>
      <c r="P6" s="42">
        <f t="shared" ref="P6:P18" si="0">O6/$O$18*100</f>
        <v>0.71471113758189397</v>
      </c>
      <c r="Q6" s="58">
        <v>63</v>
      </c>
      <c r="R6" s="42">
        <f t="shared" ref="R6:R17" si="1">Q6/$Q$18*100</f>
        <v>0.92456706780158493</v>
      </c>
      <c r="S6" s="139">
        <v>63</v>
      </c>
      <c r="T6" s="115">
        <v>1.1211959423384943</v>
      </c>
      <c r="U6" s="139">
        <v>51</v>
      </c>
      <c r="V6" s="115">
        <v>1.0045302343903879</v>
      </c>
      <c r="W6" s="58"/>
      <c r="X6" s="58"/>
    </row>
    <row r="7" spans="1:24" ht="12.75" customHeight="1" x14ac:dyDescent="0.35">
      <c r="A7" s="15"/>
      <c r="B7" s="34" t="s">
        <v>190</v>
      </c>
      <c r="C7" s="58">
        <v>646</v>
      </c>
      <c r="D7" s="42">
        <v>15.868337017931713</v>
      </c>
      <c r="E7" s="58">
        <v>645</v>
      </c>
      <c r="F7" s="42">
        <v>15.839882121807467</v>
      </c>
      <c r="G7" s="58">
        <v>827</v>
      </c>
      <c r="H7" s="42">
        <v>16.670026204394276</v>
      </c>
      <c r="I7" s="58">
        <v>1003</v>
      </c>
      <c r="J7" s="42">
        <v>19.869255150554675</v>
      </c>
      <c r="K7" s="58">
        <v>1210</v>
      </c>
      <c r="L7" s="42">
        <v>22.540983606557376</v>
      </c>
      <c r="M7" s="58">
        <v>1428</v>
      </c>
      <c r="N7" s="42">
        <v>24.693065882759811</v>
      </c>
      <c r="O7" s="58">
        <v>1680</v>
      </c>
      <c r="P7" s="42">
        <f t="shared" si="0"/>
        <v>25.014889815366288</v>
      </c>
      <c r="Q7" s="58">
        <v>1657</v>
      </c>
      <c r="R7" s="42">
        <f t="shared" si="1"/>
        <v>24.317581449955973</v>
      </c>
      <c r="S7" s="139">
        <v>1430</v>
      </c>
      <c r="T7" s="115">
        <v>25.5</v>
      </c>
      <c r="U7" s="139">
        <v>1413</v>
      </c>
      <c r="V7" s="115">
        <v>27.831396493992518</v>
      </c>
      <c r="W7" s="58"/>
      <c r="X7" s="58"/>
    </row>
    <row r="8" spans="1:24" x14ac:dyDescent="0.35">
      <c r="A8" s="6"/>
      <c r="B8" s="34" t="s">
        <v>293</v>
      </c>
      <c r="C8" s="58">
        <v>223</v>
      </c>
      <c r="D8" s="42">
        <v>5.4777695897813805</v>
      </c>
      <c r="E8" s="58">
        <v>195</v>
      </c>
      <c r="F8" s="42">
        <v>4.788801571709234</v>
      </c>
      <c r="G8" s="58">
        <v>251</v>
      </c>
      <c r="H8" s="42">
        <v>5.0594638177786733</v>
      </c>
      <c r="I8" s="58">
        <v>231</v>
      </c>
      <c r="J8" s="42">
        <v>4.5760697305863705</v>
      </c>
      <c r="K8" s="58">
        <v>258</v>
      </c>
      <c r="L8" s="42">
        <v>4.8062593144560362</v>
      </c>
      <c r="M8" s="58">
        <v>320</v>
      </c>
      <c r="N8" s="42">
        <v>5.5334601417949161</v>
      </c>
      <c r="O8" s="58">
        <v>295</v>
      </c>
      <c r="P8" s="42">
        <f t="shared" si="0"/>
        <v>4.3924955330553894</v>
      </c>
      <c r="Q8" s="58">
        <v>340</v>
      </c>
      <c r="R8" s="42">
        <f t="shared" si="1"/>
        <v>4.9897270325799825</v>
      </c>
      <c r="S8" s="139">
        <v>291</v>
      </c>
      <c r="T8" s="115">
        <v>5.1788574479444733</v>
      </c>
      <c r="U8" s="139">
        <v>320</v>
      </c>
      <c r="V8" s="115">
        <v>6.3029348040181201</v>
      </c>
      <c r="W8" s="58"/>
      <c r="X8" s="58"/>
    </row>
    <row r="9" spans="1:24" x14ac:dyDescent="0.35">
      <c r="A9" s="6"/>
      <c r="B9" s="34" t="s">
        <v>294</v>
      </c>
      <c r="C9" s="58">
        <v>160</v>
      </c>
      <c r="D9" s="42">
        <v>3.9302382706951611</v>
      </c>
      <c r="E9" s="58">
        <v>126</v>
      </c>
      <c r="F9" s="42">
        <v>3.0943025540275051</v>
      </c>
      <c r="G9" s="58">
        <v>198</v>
      </c>
      <c r="H9" s="42">
        <v>3.9911308203991127</v>
      </c>
      <c r="I9" s="58">
        <v>218</v>
      </c>
      <c r="J9" s="42">
        <v>4.3185419968304277</v>
      </c>
      <c r="K9" s="58">
        <v>218</v>
      </c>
      <c r="L9" s="42">
        <v>4.0611028315946349</v>
      </c>
      <c r="M9" s="58">
        <v>195</v>
      </c>
      <c r="N9" s="42">
        <v>3.3719522739062771</v>
      </c>
      <c r="O9" s="58">
        <v>189</v>
      </c>
      <c r="P9" s="42">
        <f t="shared" si="0"/>
        <v>2.8141751042287075</v>
      </c>
      <c r="Q9" s="58">
        <v>252</v>
      </c>
      <c r="R9" s="42">
        <f t="shared" si="1"/>
        <v>3.6982682712063397</v>
      </c>
      <c r="S9" s="139">
        <v>230</v>
      </c>
      <c r="T9" s="115">
        <v>4.0932550275849788</v>
      </c>
      <c r="U9" s="139">
        <v>227</v>
      </c>
      <c r="V9" s="115">
        <v>4.4711443766003551</v>
      </c>
      <c r="W9" s="58"/>
      <c r="X9" s="58"/>
    </row>
    <row r="10" spans="1:24" s="91" customFormat="1" ht="13.15" x14ac:dyDescent="0.4">
      <c r="A10" s="90"/>
      <c r="B10" s="34" t="s">
        <v>196</v>
      </c>
      <c r="C10" s="58">
        <v>455</v>
      </c>
      <c r="D10" s="63">
        <v>11.176615082289363</v>
      </c>
      <c r="E10" s="58">
        <v>406</v>
      </c>
      <c r="F10" s="63">
        <v>9.9705304518664057</v>
      </c>
      <c r="G10" s="58">
        <v>507</v>
      </c>
      <c r="H10" s="63">
        <v>10.219713767385608</v>
      </c>
      <c r="I10" s="58">
        <v>566</v>
      </c>
      <c r="J10" s="63">
        <v>11.212361331220286</v>
      </c>
      <c r="K10" s="58">
        <v>607</v>
      </c>
      <c r="L10" s="63">
        <v>11.307749627421758</v>
      </c>
      <c r="M10" s="58">
        <v>624</v>
      </c>
      <c r="N10" s="63">
        <v>10.790247276500086</v>
      </c>
      <c r="O10" s="58">
        <v>684</v>
      </c>
      <c r="P10" s="63">
        <f t="shared" si="0"/>
        <v>10.18463371054199</v>
      </c>
      <c r="Q10" s="58">
        <v>751</v>
      </c>
      <c r="R10" s="63">
        <f t="shared" si="1"/>
        <v>11.021426474904608</v>
      </c>
      <c r="S10" s="139">
        <v>668</v>
      </c>
      <c r="T10" s="115">
        <v>11.888236340985941</v>
      </c>
      <c r="U10" s="139">
        <v>622</v>
      </c>
      <c r="V10" s="115">
        <v>12.251329525310222</v>
      </c>
      <c r="W10" s="58"/>
      <c r="X10" s="58"/>
    </row>
    <row r="11" spans="1:24" x14ac:dyDescent="0.35">
      <c r="A11" s="16"/>
      <c r="B11" s="34" t="s">
        <v>295</v>
      </c>
      <c r="C11" s="58">
        <v>101</v>
      </c>
      <c r="D11" s="42">
        <v>2.4809629083763203</v>
      </c>
      <c r="E11" s="58">
        <v>94</v>
      </c>
      <c r="F11" s="42">
        <v>2.3084479371316307</v>
      </c>
      <c r="G11" s="58">
        <v>112</v>
      </c>
      <c r="H11" s="42">
        <v>2.2576093529530339</v>
      </c>
      <c r="I11" s="58">
        <v>106</v>
      </c>
      <c r="J11" s="42">
        <v>2.0998415213946116</v>
      </c>
      <c r="K11" s="58">
        <v>159</v>
      </c>
      <c r="L11" s="42">
        <v>2.9619970193740688</v>
      </c>
      <c r="M11" s="58">
        <v>123</v>
      </c>
      <c r="N11" s="42">
        <v>2.126923742002421</v>
      </c>
      <c r="O11" s="58">
        <v>172</v>
      </c>
      <c r="P11" s="42">
        <f t="shared" si="0"/>
        <v>2.5610482430017867</v>
      </c>
      <c r="Q11" s="58">
        <v>215</v>
      </c>
      <c r="R11" s="42">
        <f t="shared" si="1"/>
        <v>3.1552685647196945</v>
      </c>
      <c r="S11" s="139">
        <v>142</v>
      </c>
      <c r="T11" s="115">
        <v>2.5271400605089873</v>
      </c>
      <c r="U11" s="139">
        <v>107</v>
      </c>
      <c r="V11" s="115">
        <v>2.107543825093559</v>
      </c>
      <c r="W11" s="58"/>
      <c r="X11" s="58"/>
    </row>
    <row r="12" spans="1:24" s="91" customFormat="1" ht="13.15" x14ac:dyDescent="0.4">
      <c r="A12" s="90"/>
      <c r="B12" s="37" t="s">
        <v>296</v>
      </c>
      <c r="C12" s="58">
        <v>555</v>
      </c>
      <c r="D12" s="79">
        <v>13.633014001473839</v>
      </c>
      <c r="E12" s="58">
        <v>543</v>
      </c>
      <c r="F12" s="79">
        <v>13.334970530451868</v>
      </c>
      <c r="G12" s="58">
        <v>640</v>
      </c>
      <c r="H12" s="79">
        <v>12.900624874017335</v>
      </c>
      <c r="I12" s="58">
        <v>745</v>
      </c>
      <c r="J12" s="79">
        <v>14.758320126782884</v>
      </c>
      <c r="K12" s="58">
        <v>820</v>
      </c>
      <c r="L12" s="79">
        <v>15.27570789865872</v>
      </c>
      <c r="M12" s="58">
        <v>908</v>
      </c>
      <c r="N12" s="79">
        <v>15.701193152343073</v>
      </c>
      <c r="O12" s="58">
        <v>1316</v>
      </c>
      <c r="P12" s="79">
        <f t="shared" si="0"/>
        <v>19.594997022036928</v>
      </c>
      <c r="Q12" s="58">
        <v>1306</v>
      </c>
      <c r="R12" s="79">
        <f t="shared" si="1"/>
        <v>19.166422072204288</v>
      </c>
      <c r="S12" s="139">
        <v>1028</v>
      </c>
      <c r="T12" s="115">
        <v>18.29507029720591</v>
      </c>
      <c r="U12" s="139">
        <v>837</v>
      </c>
      <c r="V12" s="115">
        <v>16.486113846759899</v>
      </c>
      <c r="W12" s="58"/>
      <c r="X12" s="58"/>
    </row>
    <row r="13" spans="1:24" x14ac:dyDescent="0.35">
      <c r="A13" s="16"/>
      <c r="B13" s="34" t="s">
        <v>297</v>
      </c>
      <c r="C13" s="58">
        <v>949</v>
      </c>
      <c r="D13" s="76">
        <v>23.311225743060675</v>
      </c>
      <c r="E13" s="58">
        <v>1066</v>
      </c>
      <c r="F13" s="76">
        <v>26.178781925343813</v>
      </c>
      <c r="G13" s="58">
        <v>1338</v>
      </c>
      <c r="H13" s="76">
        <v>26.970368877242489</v>
      </c>
      <c r="I13" s="58">
        <v>1131</v>
      </c>
      <c r="J13" s="76">
        <v>22.404912836767036</v>
      </c>
      <c r="K13" s="58">
        <v>984</v>
      </c>
      <c r="L13" s="76">
        <v>18.330849478390462</v>
      </c>
      <c r="M13" s="58">
        <v>1030</v>
      </c>
      <c r="N13" s="76">
        <v>17.810824831402385</v>
      </c>
      <c r="O13" s="58">
        <v>1008</v>
      </c>
      <c r="P13" s="76">
        <f t="shared" si="0"/>
        <v>15.008933889219774</v>
      </c>
      <c r="Q13" s="58">
        <v>961</v>
      </c>
      <c r="R13" s="76">
        <f t="shared" si="1"/>
        <v>14.10331670090989</v>
      </c>
      <c r="S13" s="139">
        <v>849</v>
      </c>
      <c r="T13" s="115">
        <v>15.109450080085423</v>
      </c>
      <c r="U13" s="139">
        <v>730</v>
      </c>
      <c r="V13" s="115">
        <v>14.378570021666338</v>
      </c>
      <c r="W13" s="58"/>
      <c r="X13" s="58"/>
    </row>
    <row r="14" spans="1:24" x14ac:dyDescent="0.35">
      <c r="A14" s="16"/>
      <c r="B14" s="37" t="s">
        <v>298</v>
      </c>
      <c r="C14" s="58">
        <v>365</v>
      </c>
      <c r="D14" s="79">
        <v>8.9658560550233357</v>
      </c>
      <c r="E14" s="58">
        <v>390</v>
      </c>
      <c r="F14" s="79">
        <v>9.5776031434184681</v>
      </c>
      <c r="G14" s="58">
        <v>471</v>
      </c>
      <c r="H14" s="55">
        <v>9.4940536182221322</v>
      </c>
      <c r="I14" s="58">
        <v>491</v>
      </c>
      <c r="J14" s="55">
        <v>9.7266244057052287</v>
      </c>
      <c r="K14" s="58">
        <v>550</v>
      </c>
      <c r="L14" s="55">
        <v>10.245901639344263</v>
      </c>
      <c r="M14" s="58">
        <v>555</v>
      </c>
      <c r="N14" s="55">
        <v>9.5970949334255575</v>
      </c>
      <c r="O14" s="58">
        <v>657</v>
      </c>
      <c r="P14" s="55">
        <f t="shared" si="0"/>
        <v>9.7826086956521738</v>
      </c>
      <c r="Q14" s="58">
        <v>661</v>
      </c>
      <c r="R14" s="55">
        <f t="shared" si="1"/>
        <v>9.7006163780452006</v>
      </c>
      <c r="S14" s="139">
        <v>580</v>
      </c>
      <c r="T14" s="115">
        <v>10.322121373909948</v>
      </c>
      <c r="U14" s="139">
        <v>453</v>
      </c>
      <c r="V14" s="115">
        <v>8.9225920819381521</v>
      </c>
      <c r="W14" s="58"/>
      <c r="X14" s="58"/>
    </row>
    <row r="15" spans="1:24" x14ac:dyDescent="0.35">
      <c r="A15" s="16"/>
      <c r="B15" s="34" t="s">
        <v>299</v>
      </c>
      <c r="C15" s="58">
        <v>367</v>
      </c>
      <c r="D15" s="79">
        <v>9.0149840334070248</v>
      </c>
      <c r="E15" s="58">
        <v>373</v>
      </c>
      <c r="F15" s="79">
        <v>9.1601178781925352</v>
      </c>
      <c r="G15" s="58">
        <v>343</v>
      </c>
      <c r="H15" s="79">
        <v>6.9139286434186653</v>
      </c>
      <c r="I15" s="58">
        <v>336</v>
      </c>
      <c r="J15" s="79">
        <v>6.6561014263074476</v>
      </c>
      <c r="K15" s="58">
        <v>315</v>
      </c>
      <c r="L15" s="79">
        <v>5.8681073025335317</v>
      </c>
      <c r="M15" s="58">
        <v>341</v>
      </c>
      <c r="N15" s="79">
        <v>5.8965934636002073</v>
      </c>
      <c r="O15" s="58">
        <v>421</v>
      </c>
      <c r="P15" s="79">
        <f t="shared" si="0"/>
        <v>6.2686122692078614</v>
      </c>
      <c r="Q15" s="58">
        <v>371</v>
      </c>
      <c r="R15" s="79">
        <f t="shared" si="1"/>
        <v>5.4446727326093338</v>
      </c>
      <c r="S15" s="139">
        <v>196</v>
      </c>
      <c r="T15" s="115">
        <v>3.4881651539419827</v>
      </c>
      <c r="U15" s="139">
        <v>190</v>
      </c>
      <c r="V15" s="115">
        <v>3.7423675398857594</v>
      </c>
      <c r="W15" s="58"/>
      <c r="X15" s="58"/>
    </row>
    <row r="16" spans="1:24" x14ac:dyDescent="0.35">
      <c r="A16" s="16"/>
      <c r="B16" s="34" t="s">
        <v>300</v>
      </c>
      <c r="C16" s="58">
        <v>81</v>
      </c>
      <c r="D16" s="79">
        <v>1.9896831245394251</v>
      </c>
      <c r="E16" s="58">
        <v>73</v>
      </c>
      <c r="F16" s="79">
        <v>1.7927308447937131</v>
      </c>
      <c r="G16" s="58">
        <v>110</v>
      </c>
      <c r="H16" s="79">
        <v>2.2172949002217295</v>
      </c>
      <c r="I16" s="58">
        <v>92</v>
      </c>
      <c r="J16" s="79">
        <v>1.8225039619651346</v>
      </c>
      <c r="K16" s="58">
        <v>109</v>
      </c>
      <c r="L16" s="79">
        <v>2.0305514157973175</v>
      </c>
      <c r="M16" s="58">
        <v>127</v>
      </c>
      <c r="N16" s="79">
        <v>2.1960919937748571</v>
      </c>
      <c r="O16" s="58">
        <v>174</v>
      </c>
      <c r="P16" s="79">
        <f t="shared" si="0"/>
        <v>2.5908278737343657</v>
      </c>
      <c r="Q16" s="58">
        <v>152</v>
      </c>
      <c r="R16" s="79">
        <f t="shared" si="1"/>
        <v>2.2307014969181096</v>
      </c>
      <c r="S16" s="139">
        <v>82</v>
      </c>
      <c r="T16" s="115">
        <v>1.4593344011389926</v>
      </c>
      <c r="U16" s="139">
        <v>90</v>
      </c>
      <c r="V16" s="115">
        <v>1.7727004136300966</v>
      </c>
      <c r="W16" s="58"/>
      <c r="X16" s="58"/>
    </row>
    <row r="17" spans="1:27" x14ac:dyDescent="0.35">
      <c r="A17" s="16"/>
      <c r="B17" s="34" t="s">
        <v>230</v>
      </c>
      <c r="C17" s="58">
        <v>116</v>
      </c>
      <c r="D17" s="42">
        <v>2.8494227462539916</v>
      </c>
      <c r="E17" s="58">
        <v>101</v>
      </c>
      <c r="F17" s="42">
        <v>2.4803536345776029</v>
      </c>
      <c r="G17" s="58">
        <v>108</v>
      </c>
      <c r="H17" s="42">
        <v>2.1769804474904251</v>
      </c>
      <c r="I17" s="58">
        <v>88</v>
      </c>
      <c r="J17" s="42">
        <v>1.7432646592709984</v>
      </c>
      <c r="K17" s="58">
        <v>97</v>
      </c>
      <c r="L17" s="42">
        <v>1.8070044709388973</v>
      </c>
      <c r="M17" s="58">
        <v>78</v>
      </c>
      <c r="N17" s="42">
        <v>1.3487809095625107</v>
      </c>
      <c r="O17" s="58">
        <v>72</v>
      </c>
      <c r="P17" s="42">
        <f t="shared" si="0"/>
        <v>1.0720667063728408</v>
      </c>
      <c r="Q17" s="58">
        <v>85</v>
      </c>
      <c r="R17" s="42">
        <f t="shared" si="1"/>
        <v>1.2474317581449956</v>
      </c>
      <c r="S17" s="139">
        <v>59</v>
      </c>
      <c r="T17" s="115">
        <v>1.0678056593699947</v>
      </c>
      <c r="U17" s="139">
        <v>37</v>
      </c>
      <c r="V17" s="115">
        <v>0.72877683671459526</v>
      </c>
      <c r="W17" s="58"/>
      <c r="X17" s="58"/>
    </row>
    <row r="18" spans="1:27" x14ac:dyDescent="0.35">
      <c r="A18" s="16"/>
      <c r="B18" s="36" t="s">
        <v>269</v>
      </c>
      <c r="C18" s="88">
        <v>4071</v>
      </c>
      <c r="D18" s="89">
        <v>100</v>
      </c>
      <c r="E18" s="88">
        <v>4072</v>
      </c>
      <c r="F18" s="89">
        <v>100</v>
      </c>
      <c r="G18" s="88">
        <v>4961</v>
      </c>
      <c r="H18" s="89">
        <v>100</v>
      </c>
      <c r="I18" s="88">
        <v>5048</v>
      </c>
      <c r="J18" s="89">
        <v>100</v>
      </c>
      <c r="K18" s="88">
        <v>5368</v>
      </c>
      <c r="L18" s="89">
        <v>100</v>
      </c>
      <c r="M18" s="88">
        <v>5783</v>
      </c>
      <c r="N18" s="89">
        <v>100</v>
      </c>
      <c r="O18" s="88">
        <v>6716</v>
      </c>
      <c r="P18" s="89">
        <f t="shared" si="0"/>
        <v>100</v>
      </c>
      <c r="Q18" s="88">
        <v>6814</v>
      </c>
      <c r="R18" s="89">
        <f>SUM(R6:R17)</f>
        <v>100</v>
      </c>
      <c r="S18" s="135">
        <v>5618</v>
      </c>
      <c r="T18" s="136">
        <v>100</v>
      </c>
      <c r="U18" s="135">
        <v>5077</v>
      </c>
      <c r="V18" s="136">
        <v>100</v>
      </c>
      <c r="W18" s="58"/>
      <c r="X18" s="58"/>
    </row>
    <row r="19" spans="1:27" x14ac:dyDescent="0.35">
      <c r="A19" s="16"/>
      <c r="B19" s="34"/>
      <c r="C19" s="45"/>
      <c r="D19" s="42"/>
      <c r="E19" s="45"/>
      <c r="F19" s="42"/>
      <c r="G19" s="45"/>
      <c r="H19" s="42"/>
      <c r="I19" s="45"/>
      <c r="J19" s="42"/>
      <c r="K19" s="45"/>
      <c r="L19" s="42"/>
      <c r="M19" s="45"/>
      <c r="N19" s="42"/>
      <c r="O19" s="45"/>
      <c r="P19" s="42"/>
      <c r="Q19" s="45"/>
      <c r="R19" s="42"/>
      <c r="S19" s="45"/>
      <c r="T19" s="42"/>
      <c r="U19" s="45"/>
      <c r="V19" s="42"/>
      <c r="W19" s="58"/>
      <c r="X19" s="58"/>
    </row>
    <row r="20" spans="1:27" x14ac:dyDescent="0.35">
      <c r="A20" s="16"/>
      <c r="B20" s="34"/>
      <c r="C20" s="58"/>
      <c r="D20" s="63"/>
      <c r="E20" s="58"/>
      <c r="F20" s="63"/>
      <c r="G20" s="58"/>
      <c r="H20" s="63"/>
      <c r="I20" s="58"/>
      <c r="J20" s="63"/>
      <c r="K20" s="58"/>
      <c r="L20" s="63"/>
      <c r="M20" s="58"/>
      <c r="N20" s="63"/>
      <c r="O20" s="58"/>
      <c r="P20" s="63"/>
      <c r="Q20" s="58"/>
      <c r="R20" s="63"/>
      <c r="S20" s="58"/>
      <c r="T20" s="63"/>
      <c r="U20" s="58"/>
      <c r="V20" s="63"/>
      <c r="W20" s="58"/>
      <c r="X20" s="58"/>
    </row>
    <row r="21" spans="1:27" x14ac:dyDescent="0.35">
      <c r="A21" s="16"/>
      <c r="B21" s="33" t="s">
        <v>285</v>
      </c>
      <c r="C21" s="45"/>
      <c r="D21" s="42"/>
      <c r="E21" s="45"/>
      <c r="F21" s="42"/>
      <c r="G21" s="45"/>
      <c r="H21" s="42"/>
      <c r="I21" s="45"/>
      <c r="J21" s="42"/>
      <c r="K21" s="45"/>
      <c r="L21" s="42"/>
      <c r="M21" s="45"/>
      <c r="N21" s="42"/>
      <c r="O21" s="45"/>
      <c r="P21" s="42"/>
      <c r="Q21" s="45"/>
      <c r="R21" s="42"/>
      <c r="S21" s="45"/>
      <c r="T21" s="42"/>
      <c r="U21" s="45"/>
      <c r="V21" s="42"/>
      <c r="W21" s="58"/>
      <c r="X21" s="58"/>
    </row>
    <row r="22" spans="1:27" x14ac:dyDescent="0.35">
      <c r="A22" s="16"/>
      <c r="B22" s="34" t="s">
        <v>188</v>
      </c>
      <c r="C22" s="58">
        <v>6</v>
      </c>
      <c r="D22" s="42">
        <v>1.5037593984962405</v>
      </c>
      <c r="E22" s="58">
        <v>6</v>
      </c>
      <c r="F22" s="42">
        <v>1.4084507042253522</v>
      </c>
      <c r="G22" s="58">
        <v>13</v>
      </c>
      <c r="H22" s="42">
        <v>2.9082774049217002</v>
      </c>
      <c r="I22" s="58">
        <v>7</v>
      </c>
      <c r="J22" s="42">
        <v>1.5118790496760259</v>
      </c>
      <c r="K22" s="58" t="s">
        <v>272</v>
      </c>
      <c r="L22" s="42" t="s">
        <v>231</v>
      </c>
      <c r="M22" s="58">
        <v>10</v>
      </c>
      <c r="N22" s="42">
        <v>1.5552099533437014</v>
      </c>
      <c r="O22" s="58">
        <v>7</v>
      </c>
      <c r="P22" s="42">
        <f t="shared" ref="P22:P34" si="2">O22/$O$34*100</f>
        <v>0.88495575221238942</v>
      </c>
      <c r="Q22" s="58">
        <v>6</v>
      </c>
      <c r="R22" s="42">
        <f t="shared" ref="R22:R33" si="3">Q22/$Q$34*100</f>
        <v>0.86083213773314204</v>
      </c>
      <c r="S22" s="139">
        <v>9</v>
      </c>
      <c r="T22" s="115">
        <v>1.9027484143763214</v>
      </c>
      <c r="U22" s="139">
        <v>5</v>
      </c>
      <c r="V22" s="115">
        <v>1.3774104683195594</v>
      </c>
      <c r="W22" s="58"/>
      <c r="X22" s="58"/>
      <c r="Z22" s="58"/>
      <c r="AA22" s="42"/>
    </row>
    <row r="23" spans="1:27" x14ac:dyDescent="0.35">
      <c r="A23" s="16"/>
      <c r="B23" s="34" t="s">
        <v>190</v>
      </c>
      <c r="C23" s="58">
        <v>29</v>
      </c>
      <c r="D23" s="42">
        <v>7.2681704260651623</v>
      </c>
      <c r="E23" s="58">
        <v>21</v>
      </c>
      <c r="F23" s="42">
        <v>4.929577464788732</v>
      </c>
      <c r="G23" s="58">
        <v>43</v>
      </c>
      <c r="H23" s="42">
        <v>9.6196868008948542</v>
      </c>
      <c r="I23" s="58">
        <v>62</v>
      </c>
      <c r="J23" s="42">
        <v>13.390928725701945</v>
      </c>
      <c r="K23" s="58">
        <v>78</v>
      </c>
      <c r="L23" s="42">
        <v>14.181818181818182</v>
      </c>
      <c r="M23" s="58">
        <v>102</v>
      </c>
      <c r="N23" s="42">
        <v>15.863141524105753</v>
      </c>
      <c r="O23" s="58">
        <v>133</v>
      </c>
      <c r="P23" s="42">
        <f t="shared" si="2"/>
        <v>16.814159292035399</v>
      </c>
      <c r="Q23" s="58">
        <v>115</v>
      </c>
      <c r="R23" s="42">
        <f t="shared" si="3"/>
        <v>16.499282639885219</v>
      </c>
      <c r="S23" s="139">
        <v>67</v>
      </c>
      <c r="T23" s="115">
        <v>14.164904862579281</v>
      </c>
      <c r="U23" s="139">
        <v>50</v>
      </c>
      <c r="V23" s="141">
        <v>13.774104683195592</v>
      </c>
      <c r="W23" s="58"/>
      <c r="X23" s="58"/>
      <c r="Z23" s="58"/>
      <c r="AA23" s="42"/>
    </row>
    <row r="24" spans="1:27" x14ac:dyDescent="0.35">
      <c r="A24" s="16"/>
      <c r="B24" s="34" t="s">
        <v>293</v>
      </c>
      <c r="C24" s="58">
        <v>7</v>
      </c>
      <c r="D24" s="42">
        <v>1.7543859649122806</v>
      </c>
      <c r="E24" s="58">
        <v>4</v>
      </c>
      <c r="F24" s="42">
        <v>0.93896713615023475</v>
      </c>
      <c r="G24" s="58">
        <v>0</v>
      </c>
      <c r="H24" s="42">
        <v>0</v>
      </c>
      <c r="I24" s="58">
        <v>6</v>
      </c>
      <c r="J24" s="42">
        <v>1.2958963282937366</v>
      </c>
      <c r="K24" s="58">
        <v>5</v>
      </c>
      <c r="L24" s="42">
        <v>0.90909090909090906</v>
      </c>
      <c r="M24" s="58">
        <v>4</v>
      </c>
      <c r="N24" s="42">
        <v>0.62208398133748055</v>
      </c>
      <c r="O24" s="58">
        <v>5</v>
      </c>
      <c r="P24" s="42">
        <f t="shared" si="2"/>
        <v>0.63211125158027814</v>
      </c>
      <c r="Q24" s="58">
        <v>7</v>
      </c>
      <c r="R24" s="42">
        <f t="shared" si="3"/>
        <v>1.0043041606886656</v>
      </c>
      <c r="S24" s="139">
        <v>5</v>
      </c>
      <c r="T24" s="115">
        <v>1.0570824524312896</v>
      </c>
      <c r="U24" s="139" t="s">
        <v>272</v>
      </c>
      <c r="V24" s="115" t="s">
        <v>231</v>
      </c>
      <c r="W24" s="58"/>
      <c r="X24" s="58"/>
      <c r="Z24" s="58"/>
      <c r="AA24" s="42"/>
    </row>
    <row r="25" spans="1:27" x14ac:dyDescent="0.35">
      <c r="A25" s="16"/>
      <c r="B25" s="34" t="s">
        <v>294</v>
      </c>
      <c r="C25" s="58">
        <v>21</v>
      </c>
      <c r="D25" s="42">
        <v>5.2631578947368416</v>
      </c>
      <c r="E25" s="58">
        <v>19</v>
      </c>
      <c r="F25" s="42">
        <v>4.460093896713615</v>
      </c>
      <c r="G25" s="58">
        <v>12</v>
      </c>
      <c r="H25" s="42">
        <v>2.6845637583892619</v>
      </c>
      <c r="I25" s="58">
        <v>18</v>
      </c>
      <c r="J25" s="42">
        <v>3.8876889848812093</v>
      </c>
      <c r="K25" s="58">
        <v>18</v>
      </c>
      <c r="L25" s="42">
        <v>3.2727272727272729</v>
      </c>
      <c r="M25" s="58">
        <v>13</v>
      </c>
      <c r="N25" s="42">
        <v>2.0217729393468118</v>
      </c>
      <c r="O25" s="58">
        <v>18</v>
      </c>
      <c r="P25" s="42">
        <f t="shared" si="2"/>
        <v>2.2756005056890012</v>
      </c>
      <c r="Q25" s="58">
        <v>28</v>
      </c>
      <c r="R25" s="42">
        <f t="shared" si="3"/>
        <v>4.0172166427546623</v>
      </c>
      <c r="S25" s="139">
        <v>22</v>
      </c>
      <c r="T25" s="115">
        <v>4.6511627906976747</v>
      </c>
      <c r="U25" s="139">
        <v>14</v>
      </c>
      <c r="V25" s="115">
        <v>3.8567493112947657</v>
      </c>
      <c r="W25" s="58"/>
      <c r="X25" s="58"/>
      <c r="Z25" s="58"/>
      <c r="AA25" s="42"/>
    </row>
    <row r="26" spans="1:27" x14ac:dyDescent="0.35">
      <c r="A26" s="16"/>
      <c r="B26" s="34" t="s">
        <v>196</v>
      </c>
      <c r="C26" s="58">
        <v>31</v>
      </c>
      <c r="D26" s="63">
        <v>7.7694235588972429</v>
      </c>
      <c r="E26" s="58">
        <v>37</v>
      </c>
      <c r="F26" s="63">
        <v>8.6854460093896719</v>
      </c>
      <c r="G26" s="58">
        <v>42</v>
      </c>
      <c r="H26" s="63">
        <v>9.3959731543624159</v>
      </c>
      <c r="I26" s="58">
        <v>50</v>
      </c>
      <c r="J26" s="63">
        <v>10.799136069114471</v>
      </c>
      <c r="K26" s="58">
        <v>60</v>
      </c>
      <c r="L26" s="63">
        <v>10.909090909090908</v>
      </c>
      <c r="M26" s="58">
        <v>43</v>
      </c>
      <c r="N26" s="63">
        <v>6.6874027993779155</v>
      </c>
      <c r="O26" s="58">
        <v>81</v>
      </c>
      <c r="P26" s="63">
        <f t="shared" si="2"/>
        <v>10.240202275600506</v>
      </c>
      <c r="Q26" s="58">
        <v>62</v>
      </c>
      <c r="R26" s="63">
        <f t="shared" si="3"/>
        <v>8.8952654232424688</v>
      </c>
      <c r="S26" s="139">
        <v>54</v>
      </c>
      <c r="T26" s="141">
        <v>11.416490486257928</v>
      </c>
      <c r="U26" s="139">
        <v>49</v>
      </c>
      <c r="V26" s="141">
        <v>13.498622589531681</v>
      </c>
      <c r="W26" s="58"/>
      <c r="X26" s="58"/>
      <c r="Z26" s="58"/>
      <c r="AA26" s="63"/>
    </row>
    <row r="27" spans="1:27" x14ac:dyDescent="0.35">
      <c r="A27" s="16"/>
      <c r="B27" s="34" t="s">
        <v>295</v>
      </c>
      <c r="C27" s="58">
        <v>30</v>
      </c>
      <c r="D27" s="42">
        <v>7.518796992481203</v>
      </c>
      <c r="E27" s="58">
        <v>36</v>
      </c>
      <c r="F27" s="42">
        <v>8.4507042253521121</v>
      </c>
      <c r="G27" s="58">
        <v>31</v>
      </c>
      <c r="H27" s="42">
        <v>6.9351230425055936</v>
      </c>
      <c r="I27" s="58">
        <v>24</v>
      </c>
      <c r="J27" s="42">
        <v>5.1835853131749463</v>
      </c>
      <c r="K27" s="58">
        <v>32</v>
      </c>
      <c r="L27" s="42">
        <v>5.8181818181818183</v>
      </c>
      <c r="M27" s="58">
        <v>55</v>
      </c>
      <c r="N27" s="42">
        <v>8.5536547433903571</v>
      </c>
      <c r="O27" s="58">
        <v>63</v>
      </c>
      <c r="P27" s="42">
        <f t="shared" si="2"/>
        <v>7.9646017699115044</v>
      </c>
      <c r="Q27" s="58">
        <v>47</v>
      </c>
      <c r="R27" s="42">
        <f t="shared" si="3"/>
        <v>6.7431850789096126</v>
      </c>
      <c r="S27" s="139">
        <v>44</v>
      </c>
      <c r="T27" s="115">
        <v>9.3023255813953494</v>
      </c>
      <c r="U27" s="139">
        <v>29</v>
      </c>
      <c r="V27" s="115">
        <v>7.9889807162534439</v>
      </c>
      <c r="W27" s="58"/>
      <c r="X27" s="58"/>
      <c r="Z27" s="58"/>
      <c r="AA27" s="42"/>
    </row>
    <row r="28" spans="1:27" x14ac:dyDescent="0.35">
      <c r="A28" s="16"/>
      <c r="B28" s="37" t="s">
        <v>296</v>
      </c>
      <c r="C28" s="58">
        <v>81</v>
      </c>
      <c r="D28" s="79">
        <v>20.300751879699249</v>
      </c>
      <c r="E28" s="58">
        <v>82</v>
      </c>
      <c r="F28" s="79">
        <v>19.248826291079812</v>
      </c>
      <c r="G28" s="58">
        <v>86</v>
      </c>
      <c r="H28" s="79">
        <v>19.239373601789708</v>
      </c>
      <c r="I28" s="58">
        <v>97</v>
      </c>
      <c r="J28" s="79">
        <v>20.950323974082075</v>
      </c>
      <c r="K28" s="58">
        <v>122</v>
      </c>
      <c r="L28" s="79">
        <v>22.181818181818183</v>
      </c>
      <c r="M28" s="58">
        <v>143</v>
      </c>
      <c r="N28" s="79">
        <v>22.239502332814929</v>
      </c>
      <c r="O28" s="58">
        <v>219</v>
      </c>
      <c r="P28" s="79">
        <f t="shared" si="2"/>
        <v>27.686472819216185</v>
      </c>
      <c r="Q28" s="58">
        <v>193</v>
      </c>
      <c r="R28" s="79">
        <f t="shared" si="3"/>
        <v>27.69010043041607</v>
      </c>
      <c r="S28" s="139">
        <v>120</v>
      </c>
      <c r="T28" s="142">
        <v>25.369978858350951</v>
      </c>
      <c r="U28" s="139">
        <v>72</v>
      </c>
      <c r="V28" s="142">
        <v>19.834710743801654</v>
      </c>
      <c r="W28" s="58"/>
      <c r="X28" s="58"/>
      <c r="Z28" s="58"/>
      <c r="AA28" s="79"/>
    </row>
    <row r="29" spans="1:27" x14ac:dyDescent="0.35">
      <c r="A29" s="16"/>
      <c r="B29" s="34" t="s">
        <v>297</v>
      </c>
      <c r="C29" s="58">
        <v>96</v>
      </c>
      <c r="D29" s="76">
        <v>24.060150375939848</v>
      </c>
      <c r="E29" s="58">
        <v>120</v>
      </c>
      <c r="F29" s="76">
        <v>28.169014084507044</v>
      </c>
      <c r="G29" s="58">
        <v>108</v>
      </c>
      <c r="H29" s="76">
        <v>24.161073825503358</v>
      </c>
      <c r="I29" s="58">
        <v>82</v>
      </c>
      <c r="J29" s="76">
        <v>17.710583153347731</v>
      </c>
      <c r="K29" s="58">
        <v>64</v>
      </c>
      <c r="L29" s="76">
        <v>11.636363636363637</v>
      </c>
      <c r="M29" s="58">
        <v>103</v>
      </c>
      <c r="N29" s="76">
        <v>16.018662519440124</v>
      </c>
      <c r="O29" s="58">
        <v>71</v>
      </c>
      <c r="P29" s="76">
        <f t="shared" si="2"/>
        <v>8.9759797724399508</v>
      </c>
      <c r="Q29" s="58">
        <v>73</v>
      </c>
      <c r="R29" s="76">
        <f t="shared" si="3"/>
        <v>10.473457675753227</v>
      </c>
      <c r="S29" s="139">
        <v>55</v>
      </c>
      <c r="T29" s="143">
        <v>11.627906976744185</v>
      </c>
      <c r="U29" s="139">
        <v>57</v>
      </c>
      <c r="V29" s="143">
        <v>15.702479338842975</v>
      </c>
      <c r="W29" s="58"/>
      <c r="X29" s="58"/>
      <c r="Z29" s="58"/>
      <c r="AA29" s="76"/>
    </row>
    <row r="30" spans="1:27" x14ac:dyDescent="0.35">
      <c r="A30" s="16"/>
      <c r="B30" s="37" t="s">
        <v>298</v>
      </c>
      <c r="C30" s="58">
        <v>38</v>
      </c>
      <c r="D30" s="79">
        <v>9.5238095238095237</v>
      </c>
      <c r="E30" s="58">
        <v>55</v>
      </c>
      <c r="F30" s="79">
        <v>12.910798122065728</v>
      </c>
      <c r="G30" s="58">
        <v>59</v>
      </c>
      <c r="H30" s="55">
        <v>13.199105145413871</v>
      </c>
      <c r="I30" s="58">
        <v>69</v>
      </c>
      <c r="J30" s="55">
        <v>14.902807775377969</v>
      </c>
      <c r="K30" s="58">
        <v>107</v>
      </c>
      <c r="L30" s="55">
        <v>19.454545454545453</v>
      </c>
      <c r="M30" s="58">
        <v>92</v>
      </c>
      <c r="N30" s="55">
        <v>14.307931570762053</v>
      </c>
      <c r="O30" s="58">
        <v>126</v>
      </c>
      <c r="P30" s="55">
        <f t="shared" si="2"/>
        <v>15.929203539823009</v>
      </c>
      <c r="Q30" s="58">
        <v>111</v>
      </c>
      <c r="R30" s="55">
        <f t="shared" si="3"/>
        <v>15.925394548063126</v>
      </c>
      <c r="S30" s="139">
        <v>76</v>
      </c>
      <c r="T30" s="114">
        <v>16.0676532769556</v>
      </c>
      <c r="U30" s="139">
        <v>61</v>
      </c>
      <c r="V30" s="114">
        <v>16.804407713498623</v>
      </c>
      <c r="W30" s="58"/>
      <c r="X30" s="58"/>
      <c r="Z30" s="58"/>
      <c r="AA30" s="55"/>
    </row>
    <row r="31" spans="1:27" x14ac:dyDescent="0.35">
      <c r="A31" s="16"/>
      <c r="B31" s="34" t="s">
        <v>299</v>
      </c>
      <c r="C31" s="58">
        <v>26</v>
      </c>
      <c r="D31" s="79">
        <v>6.5162907268170418</v>
      </c>
      <c r="E31" s="58">
        <v>25</v>
      </c>
      <c r="F31" s="79">
        <v>5.868544600938967</v>
      </c>
      <c r="G31" s="58">
        <v>28</v>
      </c>
      <c r="H31" s="79">
        <v>6.2639821029082778</v>
      </c>
      <c r="I31" s="58">
        <v>25</v>
      </c>
      <c r="J31" s="79">
        <v>5.3995680345572357</v>
      </c>
      <c r="K31" s="58">
        <v>37</v>
      </c>
      <c r="L31" s="79">
        <v>6.7272727272727275</v>
      </c>
      <c r="M31" s="58">
        <v>45</v>
      </c>
      <c r="N31" s="79">
        <v>6.9984447900466566</v>
      </c>
      <c r="O31" s="58">
        <v>43</v>
      </c>
      <c r="P31" s="79">
        <f t="shared" si="2"/>
        <v>5.4361567635903922</v>
      </c>
      <c r="Q31" s="58">
        <v>36</v>
      </c>
      <c r="R31" s="79">
        <f t="shared" si="3"/>
        <v>5.1649928263988523</v>
      </c>
      <c r="S31" s="139">
        <v>10</v>
      </c>
      <c r="T31" s="142">
        <v>2.1141649048625792</v>
      </c>
      <c r="U31" s="139">
        <v>18</v>
      </c>
      <c r="V31" s="142">
        <v>4.9586776859504136</v>
      </c>
      <c r="W31" s="58"/>
      <c r="X31" s="58"/>
      <c r="Z31" s="58"/>
      <c r="AA31" s="79"/>
    </row>
    <row r="32" spans="1:27" x14ac:dyDescent="0.35">
      <c r="A32" s="16"/>
      <c r="B32" s="34" t="s">
        <v>300</v>
      </c>
      <c r="C32" s="58">
        <v>7</v>
      </c>
      <c r="D32" s="79">
        <v>1.7543859649122806</v>
      </c>
      <c r="E32" s="58">
        <v>8</v>
      </c>
      <c r="F32" s="79">
        <v>1.8779342723004695</v>
      </c>
      <c r="G32" s="58">
        <v>8</v>
      </c>
      <c r="H32" s="79">
        <v>1.7897091722595078</v>
      </c>
      <c r="I32" s="58">
        <v>8</v>
      </c>
      <c r="J32" s="79">
        <v>1.7278617710583155</v>
      </c>
      <c r="K32" s="58">
        <v>7</v>
      </c>
      <c r="L32" s="79">
        <v>1.2727272727272727</v>
      </c>
      <c r="M32" s="58">
        <v>16</v>
      </c>
      <c r="N32" s="79">
        <v>2.4883359253499222</v>
      </c>
      <c r="O32" s="58">
        <v>18</v>
      </c>
      <c r="P32" s="79">
        <f t="shared" si="2"/>
        <v>2.2756005056890012</v>
      </c>
      <c r="Q32" s="58">
        <v>13</v>
      </c>
      <c r="R32" s="79">
        <f t="shared" si="3"/>
        <v>1.8651362984218076</v>
      </c>
      <c r="S32" s="139">
        <v>8</v>
      </c>
      <c r="T32" s="142">
        <v>1.6913319238900635</v>
      </c>
      <c r="U32" s="139">
        <v>4</v>
      </c>
      <c r="V32" s="142">
        <v>1.1019283746556474</v>
      </c>
      <c r="W32" s="58"/>
      <c r="X32" s="58"/>
      <c r="Z32" s="58"/>
      <c r="AA32" s="79"/>
    </row>
    <row r="33" spans="1:27" x14ac:dyDescent="0.35">
      <c r="A33" s="16"/>
      <c r="B33" s="34" t="s">
        <v>230</v>
      </c>
      <c r="C33" s="58">
        <v>27</v>
      </c>
      <c r="D33" s="42">
        <v>6.7669172932330826</v>
      </c>
      <c r="E33" s="58">
        <v>13</v>
      </c>
      <c r="F33" s="42">
        <v>3.051643192488263</v>
      </c>
      <c r="G33" s="58">
        <v>17</v>
      </c>
      <c r="H33" s="42">
        <v>3.8031319910514538</v>
      </c>
      <c r="I33" s="58">
        <v>15</v>
      </c>
      <c r="J33" s="42">
        <v>3.2397408207343417</v>
      </c>
      <c r="K33" s="58">
        <v>17</v>
      </c>
      <c r="L33" s="42">
        <v>3.0909090909090908</v>
      </c>
      <c r="M33" s="58">
        <v>17</v>
      </c>
      <c r="N33" s="42">
        <v>2.6438569206842923</v>
      </c>
      <c r="O33" s="58">
        <v>7</v>
      </c>
      <c r="P33" s="42">
        <f t="shared" si="2"/>
        <v>0.88495575221238942</v>
      </c>
      <c r="Q33" s="58">
        <v>6</v>
      </c>
      <c r="R33" s="42">
        <f t="shared" si="3"/>
        <v>0.86083213773314204</v>
      </c>
      <c r="S33" s="139" t="s">
        <v>272</v>
      </c>
      <c r="T33" s="115" t="s">
        <v>231</v>
      </c>
      <c r="U33" s="139" t="s">
        <v>272</v>
      </c>
      <c r="V33" s="115" t="s">
        <v>231</v>
      </c>
      <c r="W33" s="58"/>
      <c r="X33" s="58"/>
      <c r="Z33" s="58"/>
      <c r="AA33" s="42"/>
    </row>
    <row r="34" spans="1:27" x14ac:dyDescent="0.35">
      <c r="A34" s="16"/>
      <c r="B34" s="36" t="s">
        <v>269</v>
      </c>
      <c r="C34" s="88">
        <v>399</v>
      </c>
      <c r="D34" s="89">
        <v>100</v>
      </c>
      <c r="E34" s="88">
        <v>426</v>
      </c>
      <c r="F34" s="89">
        <v>100</v>
      </c>
      <c r="G34" s="88">
        <v>447</v>
      </c>
      <c r="H34" s="89">
        <v>100</v>
      </c>
      <c r="I34" s="88">
        <v>463</v>
      </c>
      <c r="J34" s="89">
        <v>100</v>
      </c>
      <c r="K34" s="88">
        <v>550</v>
      </c>
      <c r="L34" s="89">
        <v>100</v>
      </c>
      <c r="M34" s="88">
        <v>643</v>
      </c>
      <c r="N34" s="89">
        <v>100</v>
      </c>
      <c r="O34" s="88">
        <v>791</v>
      </c>
      <c r="P34" s="89">
        <f t="shared" si="2"/>
        <v>100</v>
      </c>
      <c r="Q34" s="88">
        <f>SUM(Q22:Q33)</f>
        <v>697</v>
      </c>
      <c r="R34" s="89">
        <f>SUM(R22:R33)</f>
        <v>99.999999999999986</v>
      </c>
      <c r="S34" s="135">
        <v>473</v>
      </c>
      <c r="T34" s="136">
        <v>100</v>
      </c>
      <c r="U34" s="135">
        <v>363</v>
      </c>
      <c r="V34" s="136">
        <v>100</v>
      </c>
      <c r="W34" s="58"/>
      <c r="X34" s="58"/>
      <c r="Z34" s="88"/>
      <c r="AA34" s="89"/>
    </row>
    <row r="35" spans="1:27" x14ac:dyDescent="0.35">
      <c r="A35" s="16"/>
      <c r="B35" s="37"/>
      <c r="C35" s="45"/>
      <c r="D35" s="76"/>
      <c r="E35" s="45"/>
      <c r="F35" s="76"/>
      <c r="G35" s="45"/>
      <c r="H35" s="76"/>
      <c r="I35" s="45"/>
      <c r="J35" s="76"/>
      <c r="K35" s="45"/>
      <c r="L35" s="76"/>
      <c r="M35" s="45"/>
      <c r="N35" s="76"/>
      <c r="O35" s="45"/>
      <c r="P35" s="76"/>
      <c r="Q35" s="45"/>
      <c r="R35" s="76"/>
      <c r="S35" s="140"/>
      <c r="T35" s="143"/>
      <c r="U35" s="140"/>
      <c r="V35" s="143"/>
      <c r="W35" s="58"/>
      <c r="X35" s="58"/>
    </row>
    <row r="36" spans="1:27" x14ac:dyDescent="0.35">
      <c r="A36" s="16"/>
      <c r="B36" s="34"/>
      <c r="C36" s="58"/>
      <c r="D36" s="79"/>
      <c r="E36" s="58"/>
      <c r="F36" s="79"/>
      <c r="G36" s="58"/>
      <c r="H36" s="79"/>
      <c r="I36" s="58"/>
      <c r="J36" s="79"/>
      <c r="K36" s="58"/>
      <c r="L36" s="79"/>
      <c r="M36" s="58"/>
      <c r="N36" s="79"/>
      <c r="O36" s="58"/>
      <c r="P36" s="79"/>
      <c r="Q36" s="58"/>
      <c r="R36" s="79"/>
      <c r="S36" s="139"/>
      <c r="T36" s="142"/>
      <c r="U36" s="139"/>
      <c r="V36" s="142"/>
      <c r="W36" s="58"/>
      <c r="X36" s="58"/>
    </row>
    <row r="37" spans="1:27" x14ac:dyDescent="0.35">
      <c r="A37" s="16"/>
      <c r="B37" s="33" t="s">
        <v>269</v>
      </c>
      <c r="C37" s="45"/>
      <c r="D37" s="45"/>
      <c r="E37" s="45"/>
      <c r="F37" s="45"/>
      <c r="G37" s="45"/>
      <c r="H37" s="45"/>
      <c r="I37" s="45"/>
      <c r="J37" s="45"/>
      <c r="K37" s="45"/>
      <c r="L37" s="45"/>
      <c r="M37" s="45"/>
      <c r="N37" s="45"/>
      <c r="O37" s="45"/>
      <c r="P37" s="45"/>
      <c r="Q37" s="45"/>
      <c r="R37" s="45"/>
      <c r="S37" s="140"/>
      <c r="T37" s="140"/>
      <c r="U37" s="140"/>
      <c r="V37" s="140"/>
      <c r="W37" s="58"/>
      <c r="X37" s="58"/>
    </row>
    <row r="38" spans="1:27" x14ac:dyDescent="0.35">
      <c r="A38" s="16"/>
      <c r="B38" s="34" t="s">
        <v>188</v>
      </c>
      <c r="C38" s="58">
        <v>59</v>
      </c>
      <c r="D38" s="42">
        <v>1.3199105145413872</v>
      </c>
      <c r="E38" s="58">
        <v>66</v>
      </c>
      <c r="F38" s="42">
        <v>1.4673188083592708</v>
      </c>
      <c r="G38" s="58">
        <v>69</v>
      </c>
      <c r="H38" s="42">
        <v>1.275887573964497</v>
      </c>
      <c r="I38" s="58">
        <v>48</v>
      </c>
      <c r="J38" s="42">
        <v>0.87098530212302672</v>
      </c>
      <c r="K38" s="58">
        <v>44</v>
      </c>
      <c r="L38" s="42">
        <v>0.74349442379182151</v>
      </c>
      <c r="M38" s="58">
        <v>64</v>
      </c>
      <c r="N38" s="42">
        <v>0.99595393713040781</v>
      </c>
      <c r="O38" s="58">
        <v>55</v>
      </c>
      <c r="P38" s="42">
        <f t="shared" ref="P38:P50" si="4">O38/$O$50*100</f>
        <v>0.73264952710803255</v>
      </c>
      <c r="Q38" s="58">
        <f>Q6+Q22</f>
        <v>69</v>
      </c>
      <c r="R38" s="42">
        <f t="shared" ref="R38:R49" si="5">Q38/$Q$50*100</f>
        <v>0.9186526427905739</v>
      </c>
      <c r="S38" s="139">
        <v>72</v>
      </c>
      <c r="T38" s="115">
        <v>1.1818778726198294</v>
      </c>
      <c r="U38" s="139">
        <v>56</v>
      </c>
      <c r="V38" s="115">
        <v>1.0294117647058822</v>
      </c>
      <c r="W38" s="58"/>
      <c r="X38" s="58"/>
    </row>
    <row r="39" spans="1:27" x14ac:dyDescent="0.35">
      <c r="A39" s="16"/>
      <c r="B39" s="34" t="s">
        <v>190</v>
      </c>
      <c r="C39" s="58">
        <v>675</v>
      </c>
      <c r="D39" s="42">
        <v>15.100671140939598</v>
      </c>
      <c r="E39" s="58">
        <v>666</v>
      </c>
      <c r="F39" s="42">
        <v>14.806580702534461</v>
      </c>
      <c r="G39" s="58">
        <v>870</v>
      </c>
      <c r="H39" s="42">
        <v>16.087278106508876</v>
      </c>
      <c r="I39" s="58">
        <v>1065</v>
      </c>
      <c r="J39" s="42">
        <v>19.324986390854654</v>
      </c>
      <c r="K39" s="58">
        <v>1288</v>
      </c>
      <c r="L39" s="42">
        <v>21.764109496451503</v>
      </c>
      <c r="M39" s="58">
        <v>1530</v>
      </c>
      <c r="N39" s="42">
        <v>23.809523809523807</v>
      </c>
      <c r="O39" s="58">
        <v>1813</v>
      </c>
      <c r="P39" s="42">
        <f t="shared" si="4"/>
        <v>24.150792593579325</v>
      </c>
      <c r="Q39" s="58">
        <f t="shared" ref="Q39:Q49" si="6">Q7+Q23</f>
        <v>1772</v>
      </c>
      <c r="R39" s="42">
        <f t="shared" si="5"/>
        <v>23.592064971375315</v>
      </c>
      <c r="S39" s="139">
        <v>1497</v>
      </c>
      <c r="T39" s="115">
        <v>24.573210768220619</v>
      </c>
      <c r="U39" s="139">
        <v>1463</v>
      </c>
      <c r="V39" s="115">
        <v>26.893382352941174</v>
      </c>
      <c r="W39" s="58"/>
      <c r="X39" s="58"/>
    </row>
    <row r="40" spans="1:27" x14ac:dyDescent="0.35">
      <c r="A40" s="16"/>
      <c r="B40" s="34" t="s">
        <v>293</v>
      </c>
      <c r="C40" s="58">
        <v>230</v>
      </c>
      <c r="D40" s="42">
        <v>5.1454138702460845</v>
      </c>
      <c r="E40" s="58">
        <v>199</v>
      </c>
      <c r="F40" s="42">
        <v>4.4241885282347706</v>
      </c>
      <c r="G40" s="58">
        <v>251</v>
      </c>
      <c r="H40" s="42">
        <v>4.6412721893491122</v>
      </c>
      <c r="I40" s="58">
        <v>237</v>
      </c>
      <c r="J40" s="42">
        <v>4.3004899292324446</v>
      </c>
      <c r="K40" s="58">
        <v>263</v>
      </c>
      <c r="L40" s="42">
        <v>4.4440689422102064</v>
      </c>
      <c r="M40" s="58">
        <v>324</v>
      </c>
      <c r="N40" s="42">
        <v>5.0420168067226889</v>
      </c>
      <c r="O40" s="58">
        <v>300</v>
      </c>
      <c r="P40" s="42">
        <f t="shared" si="4"/>
        <v>3.9962701478619951</v>
      </c>
      <c r="Q40" s="58">
        <f t="shared" si="6"/>
        <v>347</v>
      </c>
      <c r="R40" s="42">
        <f t="shared" si="5"/>
        <v>4.6198908267873779</v>
      </c>
      <c r="S40" s="139">
        <v>296</v>
      </c>
      <c r="T40" s="115">
        <v>4.8588312541037428</v>
      </c>
      <c r="U40" s="139">
        <v>321</v>
      </c>
      <c r="V40" s="115">
        <v>5.9007352941176467</v>
      </c>
      <c r="W40" s="58"/>
      <c r="X40" s="58"/>
    </row>
    <row r="41" spans="1:27" x14ac:dyDescent="0.35">
      <c r="A41" s="16"/>
      <c r="B41" s="34" t="s">
        <v>294</v>
      </c>
      <c r="C41" s="58">
        <v>181</v>
      </c>
      <c r="D41" s="42">
        <v>4.0492170022371363</v>
      </c>
      <c r="E41" s="58">
        <v>145</v>
      </c>
      <c r="F41" s="42">
        <v>3.2236549577590043</v>
      </c>
      <c r="G41" s="58">
        <v>210</v>
      </c>
      <c r="H41" s="42">
        <v>3.8831360946745561</v>
      </c>
      <c r="I41" s="58">
        <v>236</v>
      </c>
      <c r="J41" s="42">
        <v>4.2823444021048811</v>
      </c>
      <c r="K41" s="58">
        <v>236</v>
      </c>
      <c r="L41" s="42">
        <v>3.987833727610679</v>
      </c>
      <c r="M41" s="58">
        <v>208</v>
      </c>
      <c r="N41" s="42">
        <v>3.236850295673825</v>
      </c>
      <c r="O41" s="58">
        <v>207</v>
      </c>
      <c r="P41" s="42">
        <f t="shared" si="4"/>
        <v>2.7574264020247772</v>
      </c>
      <c r="Q41" s="58">
        <f t="shared" si="6"/>
        <v>280</v>
      </c>
      <c r="R41" s="42">
        <f t="shared" si="5"/>
        <v>3.7278657968313138</v>
      </c>
      <c r="S41" s="139">
        <v>252</v>
      </c>
      <c r="T41" s="115">
        <v>4.1365725541694021</v>
      </c>
      <c r="U41" s="139">
        <v>241</v>
      </c>
      <c r="V41" s="115">
        <v>4.4301470588235299</v>
      </c>
      <c r="W41" s="58"/>
      <c r="X41" s="58"/>
    </row>
    <row r="42" spans="1:27" x14ac:dyDescent="0.35">
      <c r="A42" s="16"/>
      <c r="B42" s="34" t="s">
        <v>196</v>
      </c>
      <c r="C42" s="58">
        <v>486</v>
      </c>
      <c r="D42" s="63">
        <v>10.872483221476511</v>
      </c>
      <c r="E42" s="58">
        <v>443</v>
      </c>
      <c r="F42" s="63">
        <v>9.8488216985326815</v>
      </c>
      <c r="G42" s="58">
        <v>549</v>
      </c>
      <c r="H42" s="63">
        <v>10.151627218934911</v>
      </c>
      <c r="I42" s="58">
        <v>616</v>
      </c>
      <c r="J42" s="63">
        <v>11.177644710578843</v>
      </c>
      <c r="K42" s="58">
        <v>667</v>
      </c>
      <c r="L42" s="63">
        <v>11.270699560662385</v>
      </c>
      <c r="M42" s="58">
        <v>667</v>
      </c>
      <c r="N42" s="63">
        <v>10.379707438530968</v>
      </c>
      <c r="O42" s="58">
        <v>765</v>
      </c>
      <c r="P42" s="63">
        <f t="shared" si="4"/>
        <v>10.190488877048089</v>
      </c>
      <c r="Q42" s="58">
        <f t="shared" si="6"/>
        <v>813</v>
      </c>
      <c r="R42" s="63">
        <f t="shared" si="5"/>
        <v>10.824124617228065</v>
      </c>
      <c r="S42" s="139">
        <v>722</v>
      </c>
      <c r="T42" s="115">
        <v>11.851608667104399</v>
      </c>
      <c r="U42" s="139">
        <v>671</v>
      </c>
      <c r="V42" s="115">
        <v>12.334558823529413</v>
      </c>
      <c r="W42" s="58"/>
      <c r="X42" s="58"/>
    </row>
    <row r="43" spans="1:27" s="28" customFormat="1" x14ac:dyDescent="0.35">
      <c r="A43" s="78"/>
      <c r="B43" s="34" t="s">
        <v>295</v>
      </c>
      <c r="C43" s="58">
        <v>131</v>
      </c>
      <c r="D43" s="42">
        <v>2.9306487695749439</v>
      </c>
      <c r="E43" s="58">
        <v>130</v>
      </c>
      <c r="F43" s="42">
        <v>2.8901734104046244</v>
      </c>
      <c r="G43" s="58">
        <v>143</v>
      </c>
      <c r="H43" s="42">
        <v>2.6442307692307692</v>
      </c>
      <c r="I43" s="58">
        <v>130</v>
      </c>
      <c r="J43" s="42">
        <v>2.3589185265831971</v>
      </c>
      <c r="K43" s="58">
        <v>191</v>
      </c>
      <c r="L43" s="42">
        <v>3.2274417032781346</v>
      </c>
      <c r="M43" s="58">
        <v>178</v>
      </c>
      <c r="N43" s="42">
        <v>2.7699968876439462</v>
      </c>
      <c r="O43" s="58">
        <v>235</v>
      </c>
      <c r="P43" s="42">
        <f t="shared" si="4"/>
        <v>3.13041161582523</v>
      </c>
      <c r="Q43" s="58">
        <f t="shared" si="6"/>
        <v>262</v>
      </c>
      <c r="R43" s="42">
        <f t="shared" si="5"/>
        <v>3.4882172813207295</v>
      </c>
      <c r="S43" s="139">
        <v>186</v>
      </c>
      <c r="T43" s="115">
        <v>3.0531845042678927</v>
      </c>
      <c r="U43" s="139">
        <v>136</v>
      </c>
      <c r="V43" s="115">
        <v>2.5</v>
      </c>
      <c r="W43" s="58"/>
      <c r="X43" s="58"/>
    </row>
    <row r="44" spans="1:27" x14ac:dyDescent="0.35">
      <c r="A44" s="16"/>
      <c r="B44" s="37" t="s">
        <v>296</v>
      </c>
      <c r="C44" s="58">
        <v>636</v>
      </c>
      <c r="D44" s="79">
        <v>14.228187919463087</v>
      </c>
      <c r="E44" s="58">
        <v>625</v>
      </c>
      <c r="F44" s="79">
        <v>13.895064473099156</v>
      </c>
      <c r="G44" s="58">
        <v>726</v>
      </c>
      <c r="H44" s="79">
        <v>13.424556213017752</v>
      </c>
      <c r="I44" s="58">
        <v>842</v>
      </c>
      <c r="J44" s="79">
        <v>15.278533841408093</v>
      </c>
      <c r="K44" s="58">
        <v>942</v>
      </c>
      <c r="L44" s="79">
        <v>15.91753970936127</v>
      </c>
      <c r="M44" s="58">
        <v>1051</v>
      </c>
      <c r="N44" s="79">
        <v>16.355431061313414</v>
      </c>
      <c r="O44" s="58">
        <v>1535</v>
      </c>
      <c r="P44" s="79">
        <f t="shared" si="4"/>
        <v>20.447582256560544</v>
      </c>
      <c r="Q44" s="58">
        <f t="shared" si="6"/>
        <v>1499</v>
      </c>
      <c r="R44" s="79">
        <f t="shared" si="5"/>
        <v>19.957395819464786</v>
      </c>
      <c r="S44" s="139">
        <v>1148</v>
      </c>
      <c r="T44" s="115">
        <v>18.844386080105053</v>
      </c>
      <c r="U44" s="139">
        <v>909</v>
      </c>
      <c r="V44" s="115">
        <v>16.709558823529409</v>
      </c>
      <c r="W44" s="58"/>
      <c r="X44" s="58"/>
    </row>
    <row r="45" spans="1:27" x14ac:dyDescent="0.35">
      <c r="A45" s="16"/>
      <c r="B45" s="34" t="s">
        <v>297</v>
      </c>
      <c r="C45" s="58">
        <v>1045</v>
      </c>
      <c r="D45" s="76">
        <v>23.378076062639821</v>
      </c>
      <c r="E45" s="58">
        <v>1186</v>
      </c>
      <c r="F45" s="76">
        <v>26.367274344152957</v>
      </c>
      <c r="G45" s="58">
        <v>1446</v>
      </c>
      <c r="H45" s="76">
        <v>26.738165680473376</v>
      </c>
      <c r="I45" s="58">
        <v>1213</v>
      </c>
      <c r="J45" s="76">
        <v>22.010524405733985</v>
      </c>
      <c r="K45" s="58">
        <v>1048</v>
      </c>
      <c r="L45" s="76">
        <v>17.70868536667793</v>
      </c>
      <c r="M45" s="58">
        <v>1133</v>
      </c>
      <c r="N45" s="76">
        <v>17.631497043261749</v>
      </c>
      <c r="O45" s="58">
        <v>1079</v>
      </c>
      <c r="P45" s="76">
        <f t="shared" si="4"/>
        <v>14.373251631810311</v>
      </c>
      <c r="Q45" s="58">
        <f t="shared" si="6"/>
        <v>1034</v>
      </c>
      <c r="R45" s="76">
        <f t="shared" si="5"/>
        <v>13.766475835441353</v>
      </c>
      <c r="S45" s="139">
        <v>904</v>
      </c>
      <c r="T45" s="115">
        <v>14.839133289560078</v>
      </c>
      <c r="U45" s="139">
        <v>787</v>
      </c>
      <c r="V45" s="115">
        <v>14.466911764705884</v>
      </c>
      <c r="W45" s="58"/>
      <c r="X45" s="58"/>
    </row>
    <row r="46" spans="1:27" x14ac:dyDescent="0.35">
      <c r="A46" s="16"/>
      <c r="B46" s="37" t="s">
        <v>298</v>
      </c>
      <c r="C46" s="58">
        <v>403</v>
      </c>
      <c r="D46" s="79">
        <v>9.0156599552572718</v>
      </c>
      <c r="E46" s="58">
        <v>445</v>
      </c>
      <c r="F46" s="79">
        <v>9.8932859048465982</v>
      </c>
      <c r="G46" s="58">
        <v>530</v>
      </c>
      <c r="H46" s="55">
        <v>9.800295857988166</v>
      </c>
      <c r="I46" s="58">
        <v>560</v>
      </c>
      <c r="J46" s="55">
        <v>10.161495191435312</v>
      </c>
      <c r="K46" s="58">
        <v>657</v>
      </c>
      <c r="L46" s="55">
        <v>11.101723555255154</v>
      </c>
      <c r="M46" s="58">
        <v>647</v>
      </c>
      <c r="N46" s="55">
        <v>10.068471833177716</v>
      </c>
      <c r="O46" s="58">
        <v>783</v>
      </c>
      <c r="P46" s="55">
        <f t="shared" si="4"/>
        <v>10.430265085919808</v>
      </c>
      <c r="Q46" s="58">
        <f t="shared" si="6"/>
        <v>772</v>
      </c>
      <c r="R46" s="55">
        <f t="shared" si="5"/>
        <v>10.278258554120622</v>
      </c>
      <c r="S46" s="139">
        <v>656</v>
      </c>
      <c r="T46" s="115">
        <v>10.768220617202889</v>
      </c>
      <c r="U46" s="139">
        <v>514</v>
      </c>
      <c r="V46" s="115">
        <v>9.4485294117647065</v>
      </c>
      <c r="W46" s="58"/>
      <c r="X46" s="58"/>
    </row>
    <row r="47" spans="1:27" x14ac:dyDescent="0.35">
      <c r="A47" s="16"/>
      <c r="B47" s="34" t="s">
        <v>299</v>
      </c>
      <c r="C47" s="58">
        <v>393</v>
      </c>
      <c r="D47" s="79">
        <v>8.7919463087248317</v>
      </c>
      <c r="E47" s="58">
        <v>398</v>
      </c>
      <c r="F47" s="79">
        <v>8.8483770564695412</v>
      </c>
      <c r="G47" s="58">
        <v>371</v>
      </c>
      <c r="H47" s="79">
        <v>6.8602071005917153</v>
      </c>
      <c r="I47" s="58">
        <v>361</v>
      </c>
      <c r="J47" s="79">
        <v>6.5505352930502632</v>
      </c>
      <c r="K47" s="58">
        <v>352</v>
      </c>
      <c r="L47" s="79">
        <v>5.9479553903345721</v>
      </c>
      <c r="M47" s="58">
        <v>386</v>
      </c>
      <c r="N47" s="79">
        <v>6.0068471833177712</v>
      </c>
      <c r="O47" s="58">
        <v>464</v>
      </c>
      <c r="P47" s="79">
        <f t="shared" si="4"/>
        <v>6.1808978286932197</v>
      </c>
      <c r="Q47" s="58">
        <f t="shared" si="6"/>
        <v>407</v>
      </c>
      <c r="R47" s="79">
        <f t="shared" si="5"/>
        <v>5.4187192118226601</v>
      </c>
      <c r="S47" s="139">
        <v>206</v>
      </c>
      <c r="T47" s="115">
        <v>3.3814839133289558</v>
      </c>
      <c r="U47" s="139">
        <v>208</v>
      </c>
      <c r="V47" s="115">
        <v>3.8235294117647061</v>
      </c>
      <c r="W47" s="58"/>
      <c r="X47" s="58"/>
    </row>
    <row r="48" spans="1:27" x14ac:dyDescent="0.35">
      <c r="A48" s="16"/>
      <c r="B48" s="34" t="s">
        <v>300</v>
      </c>
      <c r="C48" s="58">
        <v>88</v>
      </c>
      <c r="D48" s="79">
        <v>1.9686800894854588</v>
      </c>
      <c r="E48" s="58">
        <v>81</v>
      </c>
      <c r="F48" s="79">
        <v>1.8008003557136505</v>
      </c>
      <c r="G48" s="58">
        <v>118</v>
      </c>
      <c r="H48" s="79">
        <v>2.1819526627218937</v>
      </c>
      <c r="I48" s="58">
        <v>100</v>
      </c>
      <c r="J48" s="79">
        <v>1.8145527127563055</v>
      </c>
      <c r="K48" s="58">
        <v>116</v>
      </c>
      <c r="L48" s="79">
        <v>1.9601216627238931</v>
      </c>
      <c r="M48" s="58">
        <v>143</v>
      </c>
      <c r="N48" s="79">
        <v>2.2253345782757545</v>
      </c>
      <c r="O48" s="58">
        <v>192</v>
      </c>
      <c r="P48" s="79">
        <f t="shared" si="4"/>
        <v>2.557612894631677</v>
      </c>
      <c r="Q48" s="58">
        <f t="shared" si="6"/>
        <v>165</v>
      </c>
      <c r="R48" s="79">
        <f t="shared" si="5"/>
        <v>2.1967780588470243</v>
      </c>
      <c r="S48" s="139">
        <v>90</v>
      </c>
      <c r="T48" s="115">
        <v>1.4773473407747866</v>
      </c>
      <c r="U48" s="139">
        <v>94</v>
      </c>
      <c r="V48" s="115">
        <v>1.7279411764705883</v>
      </c>
      <c r="W48" s="58"/>
      <c r="X48" s="58"/>
    </row>
    <row r="49" spans="1:24" x14ac:dyDescent="0.35">
      <c r="A49" s="16"/>
      <c r="B49" s="34" t="s">
        <v>230</v>
      </c>
      <c r="C49" s="58">
        <v>143</v>
      </c>
      <c r="D49" s="42">
        <v>3.1991051454138706</v>
      </c>
      <c r="E49" s="58">
        <v>114</v>
      </c>
      <c r="F49" s="42">
        <v>2.5344597598932856</v>
      </c>
      <c r="G49" s="58">
        <v>125</v>
      </c>
      <c r="H49" s="42">
        <v>2.3113905325443787</v>
      </c>
      <c r="I49" s="58">
        <v>103</v>
      </c>
      <c r="J49" s="42">
        <v>1.8689892941389947</v>
      </c>
      <c r="K49" s="58">
        <v>114</v>
      </c>
      <c r="L49" s="42">
        <v>1.9263264616424469</v>
      </c>
      <c r="M49" s="58">
        <v>95</v>
      </c>
      <c r="N49" s="42">
        <v>1.478369125427949</v>
      </c>
      <c r="O49" s="58">
        <v>79</v>
      </c>
      <c r="P49" s="42">
        <f t="shared" si="4"/>
        <v>1.0523511389369922</v>
      </c>
      <c r="Q49" s="58">
        <f t="shared" si="6"/>
        <v>91</v>
      </c>
      <c r="R49" s="42">
        <f t="shared" si="5"/>
        <v>1.2115563839701771</v>
      </c>
      <c r="S49" s="139">
        <v>62</v>
      </c>
      <c r="T49" s="115">
        <v>1.0341431385423505</v>
      </c>
      <c r="U49" s="139">
        <v>40</v>
      </c>
      <c r="V49" s="115">
        <v>0.73529411764705876</v>
      </c>
      <c r="W49" s="58"/>
      <c r="X49" s="58"/>
    </row>
    <row r="50" spans="1:24" x14ac:dyDescent="0.35">
      <c r="A50" s="16"/>
      <c r="B50" s="36" t="s">
        <v>269</v>
      </c>
      <c r="C50" s="88">
        <v>4470</v>
      </c>
      <c r="D50" s="89">
        <v>100</v>
      </c>
      <c r="E50" s="88">
        <v>4498</v>
      </c>
      <c r="F50" s="89">
        <v>100</v>
      </c>
      <c r="G50" s="88">
        <v>5408</v>
      </c>
      <c r="H50" s="89">
        <v>100</v>
      </c>
      <c r="I50" s="88">
        <v>5511</v>
      </c>
      <c r="J50" s="89">
        <v>100</v>
      </c>
      <c r="K50" s="88">
        <v>5918</v>
      </c>
      <c r="L50" s="89">
        <v>100</v>
      </c>
      <c r="M50" s="88">
        <v>6426</v>
      </c>
      <c r="N50" s="89">
        <v>100</v>
      </c>
      <c r="O50" s="88">
        <v>7507</v>
      </c>
      <c r="P50" s="89">
        <f t="shared" si="4"/>
        <v>100</v>
      </c>
      <c r="Q50" s="88">
        <f>SUM(Q38:Q49)</f>
        <v>7511</v>
      </c>
      <c r="R50" s="89">
        <f>SUM(R38:R49)</f>
        <v>100.00000000000001</v>
      </c>
      <c r="S50" s="135">
        <v>6091</v>
      </c>
      <c r="T50" s="136">
        <v>100</v>
      </c>
      <c r="U50" s="135">
        <v>5440</v>
      </c>
      <c r="V50" s="136">
        <v>100.00000000000001</v>
      </c>
      <c r="W50" s="58"/>
      <c r="X50" s="58"/>
    </row>
    <row r="51" spans="1:24" x14ac:dyDescent="0.35">
      <c r="A51" s="16"/>
      <c r="B51" s="34"/>
      <c r="C51" s="75"/>
      <c r="D51" s="79"/>
      <c r="E51" s="75"/>
      <c r="F51" s="79"/>
      <c r="G51" s="75"/>
      <c r="H51" s="79"/>
      <c r="I51" s="75"/>
      <c r="J51" s="79"/>
      <c r="K51" s="75"/>
      <c r="L51" s="79"/>
      <c r="M51" s="45"/>
      <c r="N51" s="42"/>
      <c r="O51" s="45"/>
      <c r="P51" s="42"/>
      <c r="Q51" s="45"/>
      <c r="R51" s="42"/>
      <c r="S51" s="45"/>
      <c r="T51" s="42"/>
      <c r="U51" s="42"/>
      <c r="V51" s="42"/>
      <c r="W51" s="42"/>
      <c r="X51" s="42"/>
    </row>
    <row r="52" spans="1:24" x14ac:dyDescent="0.35">
      <c r="A52" s="16"/>
      <c r="B52" s="34"/>
      <c r="C52" s="77"/>
      <c r="D52" s="76"/>
      <c r="E52" s="77"/>
      <c r="F52" s="76"/>
      <c r="G52" s="77"/>
      <c r="H52" s="76"/>
      <c r="I52" s="77"/>
      <c r="J52" s="76"/>
      <c r="K52" s="77"/>
      <c r="L52" s="76"/>
      <c r="M52" s="77"/>
      <c r="N52" s="76"/>
      <c r="O52" s="77"/>
      <c r="P52" s="76"/>
      <c r="Q52" s="77"/>
      <c r="R52" s="76"/>
      <c r="S52" s="77"/>
      <c r="T52" s="76"/>
      <c r="U52" s="76"/>
      <c r="V52" s="76"/>
      <c r="W52" s="76"/>
      <c r="X52" s="76"/>
    </row>
    <row r="53" spans="1:24" x14ac:dyDescent="0.35">
      <c r="A53" s="16"/>
      <c r="B53" s="37"/>
      <c r="C53" s="77"/>
      <c r="D53" s="76"/>
      <c r="E53" s="77"/>
      <c r="F53" s="76"/>
      <c r="G53" s="77"/>
      <c r="H53" s="76"/>
      <c r="I53" s="77"/>
      <c r="J53" s="76"/>
      <c r="K53" s="77"/>
      <c r="L53" s="76"/>
      <c r="M53" s="77"/>
      <c r="N53" s="76"/>
      <c r="O53" s="77"/>
      <c r="P53" s="76"/>
      <c r="Q53" s="77"/>
      <c r="R53" s="76"/>
      <c r="S53" s="77"/>
      <c r="T53" s="76"/>
      <c r="U53" s="76"/>
      <c r="V53" s="76"/>
      <c r="W53" s="76"/>
      <c r="X53" s="76"/>
    </row>
    <row r="54" spans="1:24" x14ac:dyDescent="0.35">
      <c r="A54" s="16"/>
      <c r="B54" s="34"/>
      <c r="C54" s="75"/>
      <c r="D54" s="76"/>
      <c r="E54" s="75"/>
      <c r="F54" s="76"/>
      <c r="G54" s="75"/>
      <c r="H54" s="76"/>
      <c r="I54" s="75"/>
      <c r="J54" s="76"/>
      <c r="K54" s="75"/>
      <c r="L54" s="76"/>
      <c r="M54" s="75"/>
      <c r="N54" s="76"/>
      <c r="O54" s="75"/>
      <c r="P54" s="76"/>
      <c r="Q54" s="75"/>
      <c r="R54" s="76"/>
      <c r="S54" s="75"/>
      <c r="T54" s="76"/>
      <c r="U54" s="76"/>
      <c r="V54" s="76"/>
      <c r="W54" s="76"/>
      <c r="X54" s="76"/>
    </row>
    <row r="55" spans="1:24" x14ac:dyDescent="0.35">
      <c r="A55" s="16"/>
      <c r="B55" s="34"/>
      <c r="C55" s="77"/>
      <c r="D55" s="76"/>
      <c r="E55" s="77"/>
      <c r="F55" s="76"/>
      <c r="G55" s="77"/>
      <c r="H55" s="76"/>
      <c r="I55" s="77"/>
      <c r="J55" s="76"/>
      <c r="K55" s="77"/>
      <c r="L55" s="76"/>
      <c r="M55" s="77"/>
      <c r="N55" s="76"/>
      <c r="O55" s="77"/>
      <c r="P55" s="76"/>
      <c r="Q55" s="77"/>
      <c r="R55" s="76"/>
      <c r="S55" s="77"/>
      <c r="T55" s="76"/>
      <c r="U55" s="76"/>
      <c r="V55" s="76"/>
      <c r="W55" s="76"/>
      <c r="X55" s="76"/>
    </row>
    <row r="56" spans="1:24" x14ac:dyDescent="0.35">
      <c r="A56" s="16"/>
      <c r="B56" s="34"/>
      <c r="C56" s="75"/>
      <c r="D56" s="75"/>
      <c r="E56" s="75"/>
      <c r="F56" s="75"/>
      <c r="G56" s="75"/>
      <c r="H56" s="75"/>
      <c r="I56" s="75"/>
      <c r="J56" s="75"/>
      <c r="K56" s="75"/>
      <c r="L56" s="75"/>
      <c r="M56" s="75"/>
      <c r="N56" s="75"/>
      <c r="O56" s="75"/>
      <c r="P56" s="75"/>
      <c r="Q56" s="75"/>
      <c r="R56" s="75"/>
      <c r="S56" s="75"/>
      <c r="T56" s="75"/>
      <c r="U56" s="75"/>
      <c r="V56" s="75"/>
      <c r="W56" s="75"/>
      <c r="X56" s="75"/>
    </row>
    <row r="57" spans="1:24" x14ac:dyDescent="0.35">
      <c r="A57" s="16"/>
      <c r="B57" s="34"/>
      <c r="C57" s="75"/>
      <c r="D57" s="79"/>
      <c r="E57" s="75"/>
      <c r="F57" s="79"/>
      <c r="G57" s="75"/>
      <c r="H57" s="79"/>
      <c r="I57" s="75"/>
      <c r="J57" s="79"/>
      <c r="K57" s="75"/>
      <c r="L57" s="79"/>
      <c r="M57" s="75"/>
      <c r="N57" s="79"/>
      <c r="O57" s="75"/>
      <c r="P57" s="79"/>
      <c r="Q57" s="75"/>
      <c r="R57" s="79"/>
      <c r="S57" s="75"/>
      <c r="T57" s="79"/>
      <c r="U57" s="79"/>
      <c r="V57" s="79"/>
      <c r="W57" s="79"/>
      <c r="X57" s="79"/>
    </row>
    <row r="58" spans="1:24" x14ac:dyDescent="0.35">
      <c r="A58" s="16"/>
      <c r="B58" s="34"/>
      <c r="C58" s="77"/>
      <c r="D58" s="76"/>
      <c r="E58" s="77"/>
      <c r="F58" s="76"/>
      <c r="G58" s="77"/>
      <c r="H58" s="76"/>
      <c r="I58" s="77"/>
      <c r="J58" s="76"/>
      <c r="K58" s="77"/>
      <c r="L58" s="76"/>
      <c r="M58" s="77"/>
      <c r="N58" s="76"/>
      <c r="O58" s="77"/>
      <c r="P58" s="76"/>
      <c r="Q58" s="77"/>
      <c r="R58" s="76"/>
      <c r="S58" s="77"/>
      <c r="T58" s="76"/>
      <c r="U58" s="76"/>
      <c r="V58" s="76"/>
      <c r="W58" s="76"/>
      <c r="X58" s="76"/>
    </row>
    <row r="78" spans="18:24" x14ac:dyDescent="0.35">
      <c r="R78" s="28"/>
      <c r="T78" s="28"/>
      <c r="U78" s="28"/>
      <c r="V78" s="28"/>
      <c r="W78" s="28"/>
      <c r="X78" s="28"/>
    </row>
  </sheetData>
  <mergeCells count="10">
    <mergeCell ref="U3:V3"/>
    <mergeCell ref="C3:D3"/>
    <mergeCell ref="E3:F3"/>
    <mergeCell ref="G3:H3"/>
    <mergeCell ref="I3:J3"/>
    <mergeCell ref="K3:L3"/>
    <mergeCell ref="M3:N3"/>
    <mergeCell ref="O3:P3"/>
    <mergeCell ref="S3:T3"/>
    <mergeCell ref="Q3:R3"/>
  </mergeCells>
  <conditionalFormatting sqref="C6:C17">
    <cfRule type="cellIs" dxfId="383" priority="40" operator="between">
      <formula>1</formula>
      <formula>3</formula>
    </cfRule>
  </conditionalFormatting>
  <conditionalFormatting sqref="C22:C33">
    <cfRule type="cellIs" dxfId="382" priority="39" operator="between">
      <formula>1</formula>
      <formula>3</formula>
    </cfRule>
  </conditionalFormatting>
  <conditionalFormatting sqref="C38:C49">
    <cfRule type="cellIs" dxfId="381" priority="38" operator="between">
      <formula>1</formula>
      <formula>3</formula>
    </cfRule>
  </conditionalFormatting>
  <conditionalFormatting sqref="E6:E17">
    <cfRule type="cellIs" dxfId="380" priority="37" operator="between">
      <formula>1</formula>
      <formula>3</formula>
    </cfRule>
  </conditionalFormatting>
  <conditionalFormatting sqref="E22:E33">
    <cfRule type="cellIs" dxfId="379" priority="36" operator="between">
      <formula>1</formula>
      <formula>3</formula>
    </cfRule>
  </conditionalFormatting>
  <conditionalFormatting sqref="E38:E49">
    <cfRule type="cellIs" dxfId="378" priority="35" operator="between">
      <formula>1</formula>
      <formula>3</formula>
    </cfRule>
  </conditionalFormatting>
  <conditionalFormatting sqref="G6:G17">
    <cfRule type="cellIs" dxfId="377" priority="34" operator="between">
      <formula>1</formula>
      <formula>3</formula>
    </cfRule>
  </conditionalFormatting>
  <conditionalFormatting sqref="G22:G33">
    <cfRule type="cellIs" dxfId="376" priority="33" operator="between">
      <formula>1</formula>
      <formula>3</formula>
    </cfRule>
  </conditionalFormatting>
  <conditionalFormatting sqref="G38:G49">
    <cfRule type="cellIs" dxfId="375" priority="32" operator="between">
      <formula>1</formula>
      <formula>3</formula>
    </cfRule>
  </conditionalFormatting>
  <conditionalFormatting sqref="I6:I17">
    <cfRule type="cellIs" dxfId="374" priority="31" operator="between">
      <formula>1</formula>
      <formula>3</formula>
    </cfRule>
  </conditionalFormatting>
  <conditionalFormatting sqref="I22:I33">
    <cfRule type="cellIs" dxfId="373" priority="30" operator="between">
      <formula>1</formula>
      <formula>3</formula>
    </cfRule>
  </conditionalFormatting>
  <conditionalFormatting sqref="I38:I49">
    <cfRule type="cellIs" dxfId="372" priority="29" operator="between">
      <formula>1</formula>
      <formula>3</formula>
    </cfRule>
  </conditionalFormatting>
  <conditionalFormatting sqref="K6:K17">
    <cfRule type="cellIs" dxfId="371" priority="28" operator="between">
      <formula>1</formula>
      <formula>3</formula>
    </cfRule>
  </conditionalFormatting>
  <conditionalFormatting sqref="K23:K33">
    <cfRule type="cellIs" dxfId="370" priority="27" operator="between">
      <formula>1</formula>
      <formula>3</formula>
    </cfRule>
  </conditionalFormatting>
  <conditionalFormatting sqref="K38:K49">
    <cfRule type="cellIs" dxfId="369" priority="26" operator="between">
      <formula>1</formula>
      <formula>3</formula>
    </cfRule>
  </conditionalFormatting>
  <conditionalFormatting sqref="M6:M17">
    <cfRule type="cellIs" dxfId="368" priority="25" operator="between">
      <formula>1</formula>
      <formula>3</formula>
    </cfRule>
  </conditionalFormatting>
  <conditionalFormatting sqref="M22:M33">
    <cfRule type="cellIs" dxfId="367" priority="24" operator="between">
      <formula>1</formula>
      <formula>3</formula>
    </cfRule>
  </conditionalFormatting>
  <conditionalFormatting sqref="M38:M49">
    <cfRule type="cellIs" dxfId="366" priority="23" operator="between">
      <formula>1</formula>
      <formula>3</formula>
    </cfRule>
  </conditionalFormatting>
  <conditionalFormatting sqref="O6:O17">
    <cfRule type="cellIs" dxfId="365" priority="22" operator="between">
      <formula>1</formula>
      <formula>3</formula>
    </cfRule>
  </conditionalFormatting>
  <conditionalFormatting sqref="O22:O33">
    <cfRule type="cellIs" dxfId="364" priority="21" operator="between">
      <formula>1</formula>
      <formula>3</formula>
    </cfRule>
  </conditionalFormatting>
  <conditionalFormatting sqref="O38:O49">
    <cfRule type="cellIs" dxfId="363" priority="20" operator="between">
      <formula>1</formula>
      <formula>3</formula>
    </cfRule>
  </conditionalFormatting>
  <conditionalFormatting sqref="Q6:Q17">
    <cfRule type="cellIs" dxfId="362" priority="19" operator="between">
      <formula>1</formula>
      <formula>3</formula>
    </cfRule>
  </conditionalFormatting>
  <conditionalFormatting sqref="Q22:Q33">
    <cfRule type="cellIs" dxfId="361" priority="18" operator="between">
      <formula>1</formula>
      <formula>3</formula>
    </cfRule>
  </conditionalFormatting>
  <conditionalFormatting sqref="Q38:Q49">
    <cfRule type="cellIs" dxfId="360" priority="17" operator="between">
      <formula>1</formula>
      <formula>3</formula>
    </cfRule>
  </conditionalFormatting>
  <conditionalFormatting sqref="S6:S17">
    <cfRule type="cellIs" dxfId="359" priority="11" operator="between">
      <formula>1</formula>
      <formula>3</formula>
    </cfRule>
  </conditionalFormatting>
  <conditionalFormatting sqref="K22">
    <cfRule type="cellIs" dxfId="358" priority="12" operator="between">
      <formula>1</formula>
      <formula>3</formula>
    </cfRule>
  </conditionalFormatting>
  <conditionalFormatting sqref="S22:S33">
    <cfRule type="cellIs" dxfId="357" priority="10" operator="between">
      <formula>1</formula>
      <formula>3</formula>
    </cfRule>
  </conditionalFormatting>
  <conditionalFormatting sqref="S38:S49">
    <cfRule type="cellIs" dxfId="356" priority="9" operator="between">
      <formula>1</formula>
      <formula>3</formula>
    </cfRule>
  </conditionalFormatting>
  <conditionalFormatting sqref="Z22:Z32">
    <cfRule type="cellIs" dxfId="355" priority="8" operator="between">
      <formula>1</formula>
      <formula>3</formula>
    </cfRule>
  </conditionalFormatting>
  <conditionalFormatting sqref="Z33">
    <cfRule type="cellIs" dxfId="354" priority="7" operator="between">
      <formula>1</formula>
      <formula>3</formula>
    </cfRule>
  </conditionalFormatting>
  <conditionalFormatting sqref="W3:X50">
    <cfRule type="cellIs" dxfId="353" priority="6" operator="between">
      <formula>1</formula>
      <formula>3</formula>
    </cfRule>
  </conditionalFormatting>
  <conditionalFormatting sqref="U6:U17">
    <cfRule type="cellIs" dxfId="352" priority="5" operator="between">
      <formula>1</formula>
      <formula>3</formula>
    </cfRule>
  </conditionalFormatting>
  <conditionalFormatting sqref="U22:U23 U25:U32">
    <cfRule type="cellIs" dxfId="351" priority="4" operator="between">
      <formula>1</formula>
      <formula>3</formula>
    </cfRule>
  </conditionalFormatting>
  <conditionalFormatting sqref="U38:U49">
    <cfRule type="cellIs" dxfId="350" priority="3" operator="between">
      <formula>1</formula>
      <formula>3</formula>
    </cfRule>
  </conditionalFormatting>
  <conditionalFormatting sqref="U24">
    <cfRule type="cellIs" dxfId="349" priority="2" operator="between">
      <formula>1</formula>
      <formula>3</formula>
    </cfRule>
  </conditionalFormatting>
  <conditionalFormatting sqref="U33">
    <cfRule type="cellIs" dxfId="348" priority="1" operator="between">
      <formula>1</formula>
      <formula>3</formula>
    </cfRule>
  </conditionalFormatting>
  <pageMargins left="0.51181102362204722" right="0.70866141732283472" top="0.55118110236220474" bottom="0.74803149606299213" header="0.31496062992125984" footer="0.31496062992125984"/>
  <pageSetup paperSize="121" scale="74" orientation="landscape" r:id="rId1"/>
  <headerFooter>
    <oddHeader>&amp;C&amp;"Arial Black"&amp;11&amp;KFF0000OFFICIAL&amp;1#</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Y58"/>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3" customWidth="1"/>
    <col min="3" max="16" width="7.73046875" customWidth="1"/>
  </cols>
  <sheetData>
    <row r="1" spans="1:22" ht="55.5" customHeight="1" x14ac:dyDescent="0.35">
      <c r="B1" s="25" t="s">
        <v>210</v>
      </c>
      <c r="C1" s="16"/>
      <c r="D1" s="16"/>
      <c r="E1" s="16"/>
      <c r="F1" s="16"/>
      <c r="G1" s="16"/>
      <c r="H1" s="16"/>
      <c r="I1" s="16"/>
      <c r="J1" s="16"/>
      <c r="K1" s="16"/>
      <c r="L1" s="16"/>
      <c r="M1" s="16"/>
      <c r="N1" s="16"/>
      <c r="O1" s="16"/>
      <c r="P1" s="16"/>
      <c r="Q1" s="16"/>
      <c r="R1" s="16"/>
      <c r="S1" s="16"/>
      <c r="T1" s="16"/>
      <c r="U1" s="16"/>
      <c r="V1" s="16"/>
    </row>
    <row r="2" spans="1:22" ht="15" x14ac:dyDescent="0.35">
      <c r="A2" s="16"/>
      <c r="B2" s="32" t="s">
        <v>453</v>
      </c>
      <c r="C2" s="16"/>
      <c r="D2" s="16"/>
      <c r="E2" s="16"/>
      <c r="F2" s="16"/>
      <c r="G2" s="16"/>
      <c r="H2" s="16"/>
      <c r="I2" s="16"/>
      <c r="J2" s="16"/>
      <c r="K2" s="16"/>
      <c r="L2" s="16"/>
      <c r="M2" s="16"/>
      <c r="N2" s="16"/>
      <c r="O2" s="16"/>
      <c r="P2" s="16"/>
      <c r="Q2" s="16"/>
      <c r="R2" s="16"/>
      <c r="S2" s="16"/>
      <c r="T2" s="16"/>
      <c r="U2" s="16"/>
      <c r="V2" s="16"/>
    </row>
    <row r="3" spans="1:22" ht="15" x14ac:dyDescent="0.35">
      <c r="A3" s="38"/>
      <c r="B3" s="48"/>
      <c r="C3" s="230" t="s">
        <v>382</v>
      </c>
      <c r="D3" s="231"/>
      <c r="E3" s="230" t="s">
        <v>383</v>
      </c>
      <c r="F3" s="231"/>
      <c r="G3" s="230" t="s">
        <v>384</v>
      </c>
      <c r="H3" s="231"/>
      <c r="I3" s="230" t="s">
        <v>385</v>
      </c>
      <c r="J3" s="231"/>
      <c r="K3" s="230" t="s">
        <v>386</v>
      </c>
      <c r="L3" s="231"/>
      <c r="M3" s="230" t="s">
        <v>387</v>
      </c>
      <c r="N3" s="231"/>
      <c r="O3" s="230" t="s">
        <v>388</v>
      </c>
      <c r="P3" s="231"/>
      <c r="Q3" s="230" t="s">
        <v>389</v>
      </c>
      <c r="R3" s="231"/>
      <c r="S3" s="230" t="s">
        <v>390</v>
      </c>
      <c r="T3" s="231"/>
      <c r="U3" s="230" t="s">
        <v>391</v>
      </c>
      <c r="V3" s="231"/>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5" x14ac:dyDescent="0.35">
      <c r="A5" s="15"/>
      <c r="B5" s="33" t="s">
        <v>278</v>
      </c>
      <c r="C5" s="45"/>
      <c r="D5" s="45"/>
      <c r="E5" s="45"/>
      <c r="F5" s="45"/>
      <c r="G5" s="45"/>
      <c r="H5" s="45"/>
      <c r="I5" s="45"/>
      <c r="J5" s="45"/>
      <c r="K5" s="45"/>
      <c r="L5" s="45"/>
      <c r="M5" s="45"/>
      <c r="N5" s="45"/>
      <c r="O5" s="45"/>
      <c r="P5" s="45"/>
      <c r="Q5" s="45"/>
      <c r="R5" s="45"/>
    </row>
    <row r="6" spans="1:22" ht="12.75" customHeight="1" x14ac:dyDescent="0.35">
      <c r="A6" s="15"/>
      <c r="B6" s="34" t="s">
        <v>188</v>
      </c>
      <c r="C6" s="58">
        <v>20</v>
      </c>
      <c r="D6" s="42">
        <v>1.1210762331838564</v>
      </c>
      <c r="E6" s="58">
        <v>14</v>
      </c>
      <c r="F6" s="42">
        <v>0.91743119266055051</v>
      </c>
      <c r="G6" s="58">
        <v>19</v>
      </c>
      <c r="H6" s="42">
        <v>0.62458908612754771</v>
      </c>
      <c r="I6" s="58">
        <v>23</v>
      </c>
      <c r="J6" s="42">
        <v>0.72923272035510467</v>
      </c>
      <c r="K6" s="58">
        <v>23</v>
      </c>
      <c r="L6" s="42">
        <v>0.69277108433734935</v>
      </c>
      <c r="M6" s="58">
        <v>9</v>
      </c>
      <c r="N6" s="42">
        <v>0.26026604973973394</v>
      </c>
      <c r="O6" s="58">
        <v>14</v>
      </c>
      <c r="P6" s="42">
        <v>0.32871566095327542</v>
      </c>
      <c r="Q6" s="58">
        <v>31</v>
      </c>
      <c r="R6" s="42">
        <v>0.62062062062062062</v>
      </c>
      <c r="S6" s="58">
        <v>33</v>
      </c>
      <c r="T6" s="42">
        <v>0.65907729179149199</v>
      </c>
      <c r="U6" s="58">
        <v>27</v>
      </c>
      <c r="V6" s="42">
        <v>0.56974045157206166</v>
      </c>
    </row>
    <row r="7" spans="1:22" ht="12.75" customHeight="1" x14ac:dyDescent="0.35">
      <c r="A7" s="15"/>
      <c r="B7" s="34" t="s">
        <v>190</v>
      </c>
      <c r="C7" s="58">
        <v>495</v>
      </c>
      <c r="D7" s="42">
        <v>27.746636771300448</v>
      </c>
      <c r="E7" s="58">
        <v>438</v>
      </c>
      <c r="F7" s="42">
        <v>28.702490170380081</v>
      </c>
      <c r="G7" s="58">
        <v>827</v>
      </c>
      <c r="H7" s="42">
        <v>27.186061801446414</v>
      </c>
      <c r="I7" s="58">
        <v>889</v>
      </c>
      <c r="J7" s="42">
        <v>28.186429930247304</v>
      </c>
      <c r="K7" s="58">
        <v>911</v>
      </c>
      <c r="L7" s="42">
        <v>27.439759036144579</v>
      </c>
      <c r="M7" s="58">
        <v>947</v>
      </c>
      <c r="N7" s="42">
        <v>27.385772122614227</v>
      </c>
      <c r="O7" s="58">
        <v>1205</v>
      </c>
      <c r="P7" s="42">
        <v>28.293026532049776</v>
      </c>
      <c r="Q7" s="58">
        <v>1402</v>
      </c>
      <c r="R7" s="42">
        <v>28.068068068068069</v>
      </c>
      <c r="S7" s="58">
        <v>1364</v>
      </c>
      <c r="T7" s="42">
        <v>27.241861394048332</v>
      </c>
      <c r="U7" s="58">
        <v>1423</v>
      </c>
      <c r="V7" s="42">
        <v>30.027431947668287</v>
      </c>
    </row>
    <row r="8" spans="1:22" x14ac:dyDescent="0.35">
      <c r="A8" s="6"/>
      <c r="B8" s="34" t="s">
        <v>293</v>
      </c>
      <c r="C8" s="58">
        <v>57</v>
      </c>
      <c r="D8" s="42">
        <v>3.195067264573991</v>
      </c>
      <c r="E8" s="58">
        <v>43</v>
      </c>
      <c r="F8" s="42">
        <v>2.8178243774574048</v>
      </c>
      <c r="G8" s="58">
        <v>80</v>
      </c>
      <c r="H8" s="42">
        <v>2.6298487836949378</v>
      </c>
      <c r="I8" s="58">
        <v>89</v>
      </c>
      <c r="J8" s="42">
        <v>2.8218135700697524</v>
      </c>
      <c r="K8" s="58">
        <v>77</v>
      </c>
      <c r="L8" s="42">
        <v>2.3192771084337349</v>
      </c>
      <c r="M8" s="58">
        <v>100</v>
      </c>
      <c r="N8" s="42">
        <v>2.891844997108155</v>
      </c>
      <c r="O8" s="58">
        <v>152</v>
      </c>
      <c r="P8" s="42">
        <v>3.5689128903498473</v>
      </c>
      <c r="Q8" s="58">
        <v>140</v>
      </c>
      <c r="R8" s="42">
        <v>2.8028028028028027</v>
      </c>
      <c r="S8" s="58">
        <v>135</v>
      </c>
      <c r="T8" s="42">
        <v>2.696225284601558</v>
      </c>
      <c r="U8" s="58">
        <v>137</v>
      </c>
      <c r="V8" s="42">
        <v>2.8909052542730533</v>
      </c>
    </row>
    <row r="9" spans="1:22" x14ac:dyDescent="0.35">
      <c r="A9" s="6"/>
      <c r="B9" s="34" t="s">
        <v>294</v>
      </c>
      <c r="C9" s="58">
        <v>121</v>
      </c>
      <c r="D9" s="42">
        <v>6.7825112107623315</v>
      </c>
      <c r="E9" s="58">
        <v>114</v>
      </c>
      <c r="F9" s="42">
        <v>7.470511140235911</v>
      </c>
      <c r="G9" s="58">
        <v>158</v>
      </c>
      <c r="H9" s="42">
        <v>5.1939513477975012</v>
      </c>
      <c r="I9" s="58">
        <v>153</v>
      </c>
      <c r="J9" s="42">
        <v>4.8509828788839569</v>
      </c>
      <c r="K9" s="58">
        <v>138</v>
      </c>
      <c r="L9" s="42">
        <v>4.1566265060240966</v>
      </c>
      <c r="M9" s="58">
        <v>154</v>
      </c>
      <c r="N9" s="42">
        <v>4.4534412955465585</v>
      </c>
      <c r="O9" s="58">
        <v>149</v>
      </c>
      <c r="P9" s="42">
        <v>3.4984738201455743</v>
      </c>
      <c r="Q9" s="58">
        <v>204</v>
      </c>
      <c r="R9" s="42">
        <v>4.0840840840840835</v>
      </c>
      <c r="S9" s="58">
        <v>197</v>
      </c>
      <c r="T9" s="42">
        <v>3.934491711603755</v>
      </c>
      <c r="U9" s="58">
        <v>187</v>
      </c>
      <c r="V9" s="42">
        <v>3.9459801645916857</v>
      </c>
    </row>
    <row r="10" spans="1:22" s="91" customFormat="1" ht="13.15" x14ac:dyDescent="0.4">
      <c r="A10" s="90"/>
      <c r="B10" s="34" t="s">
        <v>196</v>
      </c>
      <c r="C10" s="58">
        <v>309</v>
      </c>
      <c r="D10" s="63">
        <v>17.320627802690584</v>
      </c>
      <c r="E10" s="58">
        <v>277</v>
      </c>
      <c r="F10" s="63">
        <v>18.152031454783749</v>
      </c>
      <c r="G10" s="58">
        <v>483</v>
      </c>
      <c r="H10" s="63">
        <v>15.877712031558186</v>
      </c>
      <c r="I10" s="58">
        <v>502</v>
      </c>
      <c r="J10" s="63">
        <v>15.916296766011415</v>
      </c>
      <c r="K10" s="58">
        <v>530</v>
      </c>
      <c r="L10" s="63">
        <v>15.963855421686745</v>
      </c>
      <c r="M10" s="58">
        <v>579</v>
      </c>
      <c r="N10" s="63">
        <v>16.743782533256219</v>
      </c>
      <c r="O10" s="58">
        <v>600</v>
      </c>
      <c r="P10" s="63">
        <v>14.08781404085466</v>
      </c>
      <c r="Q10" s="58">
        <v>790</v>
      </c>
      <c r="R10" s="63">
        <v>15.815815815815814</v>
      </c>
      <c r="S10" s="58">
        <v>700</v>
      </c>
      <c r="T10" s="63">
        <v>13.980427401637707</v>
      </c>
      <c r="U10" s="58">
        <v>693</v>
      </c>
      <c r="V10" s="63">
        <v>14.623338257016247</v>
      </c>
    </row>
    <row r="11" spans="1:22" x14ac:dyDescent="0.35">
      <c r="A11" s="16"/>
      <c r="B11" s="34" t="s">
        <v>295</v>
      </c>
      <c r="C11" s="58">
        <v>14</v>
      </c>
      <c r="D11" s="42">
        <v>0.7847533632286996</v>
      </c>
      <c r="E11" s="58">
        <v>17</v>
      </c>
      <c r="F11" s="42">
        <v>1.1140235910878113</v>
      </c>
      <c r="G11" s="58">
        <v>37</v>
      </c>
      <c r="H11" s="42">
        <v>1.2163050624589087</v>
      </c>
      <c r="I11" s="58">
        <v>30</v>
      </c>
      <c r="J11" s="42">
        <v>0.95117311350665823</v>
      </c>
      <c r="K11" s="58">
        <v>38</v>
      </c>
      <c r="L11" s="42">
        <v>1.1445783132530121</v>
      </c>
      <c r="M11" s="58">
        <v>35</v>
      </c>
      <c r="N11" s="42">
        <v>1.0121457489878543</v>
      </c>
      <c r="O11" s="58">
        <v>53</v>
      </c>
      <c r="P11" s="42">
        <v>1.2444235736088283</v>
      </c>
      <c r="Q11" s="58">
        <v>51</v>
      </c>
      <c r="R11" s="42">
        <v>1.0210210210210209</v>
      </c>
      <c r="S11" s="58">
        <v>61</v>
      </c>
      <c r="T11" s="42">
        <v>1.2182943878570001</v>
      </c>
      <c r="U11" s="58">
        <v>42</v>
      </c>
      <c r="V11" s="42">
        <v>0.88626292466765144</v>
      </c>
    </row>
    <row r="12" spans="1:22" s="91" customFormat="1" ht="13.15" x14ac:dyDescent="0.4">
      <c r="A12" s="90"/>
      <c r="B12" s="37" t="s">
        <v>296</v>
      </c>
      <c r="C12" s="58">
        <v>264</v>
      </c>
      <c r="D12" s="79">
        <v>14.798206278026907</v>
      </c>
      <c r="E12" s="58">
        <v>215</v>
      </c>
      <c r="F12" s="79">
        <v>14.089121887287027</v>
      </c>
      <c r="G12" s="58">
        <v>470</v>
      </c>
      <c r="H12" s="79">
        <v>15.450361604207757</v>
      </c>
      <c r="I12" s="58">
        <v>533</v>
      </c>
      <c r="J12" s="79">
        <v>16.899175649968296</v>
      </c>
      <c r="K12" s="58">
        <v>653</v>
      </c>
      <c r="L12" s="79">
        <v>19.668674698795179</v>
      </c>
      <c r="M12" s="58">
        <v>614</v>
      </c>
      <c r="N12" s="79">
        <v>17.755928282244071</v>
      </c>
      <c r="O12" s="58">
        <v>733</v>
      </c>
      <c r="P12" s="79">
        <v>17.210612819910779</v>
      </c>
      <c r="Q12" s="58">
        <v>894</v>
      </c>
      <c r="R12" s="79">
        <v>17.897897897897899</v>
      </c>
      <c r="S12" s="58">
        <v>789</v>
      </c>
      <c r="T12" s="79">
        <v>15.757938885560216</v>
      </c>
      <c r="U12" s="58">
        <v>725</v>
      </c>
      <c r="V12" s="79">
        <v>15.298586199620173</v>
      </c>
    </row>
    <row r="13" spans="1:22" x14ac:dyDescent="0.35">
      <c r="A13" s="16"/>
      <c r="B13" s="34" t="s">
        <v>297</v>
      </c>
      <c r="C13" s="58">
        <v>82</v>
      </c>
      <c r="D13" s="76">
        <v>4.5964125560538118</v>
      </c>
      <c r="E13" s="58">
        <v>79</v>
      </c>
      <c r="F13" s="76">
        <v>5.1769331585845348</v>
      </c>
      <c r="G13" s="58">
        <v>315</v>
      </c>
      <c r="H13" s="76">
        <v>10.355029585798817</v>
      </c>
      <c r="I13" s="58">
        <v>324</v>
      </c>
      <c r="J13" s="76">
        <v>10.272669625871908</v>
      </c>
      <c r="K13" s="58">
        <v>373</v>
      </c>
      <c r="L13" s="76">
        <v>11.234939759036145</v>
      </c>
      <c r="M13" s="58">
        <v>382</v>
      </c>
      <c r="N13" s="76">
        <v>11.046847888953153</v>
      </c>
      <c r="O13" s="58">
        <v>600</v>
      </c>
      <c r="P13" s="76">
        <v>14.08781404085466</v>
      </c>
      <c r="Q13" s="58">
        <v>578</v>
      </c>
      <c r="R13" s="76">
        <v>11.571571571571573</v>
      </c>
      <c r="S13" s="58">
        <v>802</v>
      </c>
      <c r="T13" s="76">
        <v>16.017575394447771</v>
      </c>
      <c r="U13" s="58">
        <v>654</v>
      </c>
      <c r="V13" s="76">
        <v>13.800379826967715</v>
      </c>
    </row>
    <row r="14" spans="1:22" x14ac:dyDescent="0.35">
      <c r="A14" s="16"/>
      <c r="B14" s="37" t="s">
        <v>298</v>
      </c>
      <c r="C14" s="58">
        <v>285</v>
      </c>
      <c r="D14" s="79">
        <v>15.975336322869953</v>
      </c>
      <c r="E14" s="58">
        <v>281</v>
      </c>
      <c r="F14" s="79">
        <v>18.414154652686761</v>
      </c>
      <c r="G14" s="58">
        <v>565</v>
      </c>
      <c r="H14" s="55">
        <v>18.573307034845495</v>
      </c>
      <c r="I14" s="58">
        <v>530</v>
      </c>
      <c r="J14" s="55">
        <v>16.804058338617629</v>
      </c>
      <c r="K14" s="58">
        <v>486</v>
      </c>
      <c r="L14" s="55">
        <v>14.638554216867469</v>
      </c>
      <c r="M14" s="58">
        <v>534</v>
      </c>
      <c r="N14" s="55">
        <v>15.442452284557548</v>
      </c>
      <c r="O14" s="58">
        <v>628</v>
      </c>
      <c r="P14" s="55">
        <v>14.745245362761212</v>
      </c>
      <c r="Q14" s="58">
        <v>775</v>
      </c>
      <c r="R14" s="55">
        <v>15.515515515515515</v>
      </c>
      <c r="S14" s="58">
        <v>812</v>
      </c>
      <c r="T14" s="55">
        <v>16.21729578589974</v>
      </c>
      <c r="U14" s="58">
        <v>746</v>
      </c>
      <c r="V14" s="55">
        <v>15.741717661953999</v>
      </c>
    </row>
    <row r="15" spans="1:22" x14ac:dyDescent="0.35">
      <c r="A15" s="16"/>
      <c r="B15" s="34" t="s">
        <v>299</v>
      </c>
      <c r="C15" s="58">
        <v>15</v>
      </c>
      <c r="D15" s="79">
        <v>0.84080717488789236</v>
      </c>
      <c r="E15" s="58">
        <v>9</v>
      </c>
      <c r="F15" s="79">
        <v>0.58977719528178241</v>
      </c>
      <c r="G15" s="58">
        <v>17</v>
      </c>
      <c r="H15" s="79">
        <v>0.55884286653517423</v>
      </c>
      <c r="I15" s="58">
        <v>13</v>
      </c>
      <c r="J15" s="79">
        <v>0.41217501585288518</v>
      </c>
      <c r="K15" s="58">
        <v>12</v>
      </c>
      <c r="L15" s="79">
        <v>0.36144578313253012</v>
      </c>
      <c r="M15" s="58">
        <v>13</v>
      </c>
      <c r="N15" s="79">
        <v>0.37593984962406013</v>
      </c>
      <c r="O15" s="58">
        <v>9</v>
      </c>
      <c r="P15" s="79">
        <v>0.21131721061281991</v>
      </c>
      <c r="Q15" s="58">
        <v>22</v>
      </c>
      <c r="R15" s="79">
        <v>0.44044044044044045</v>
      </c>
      <c r="S15" s="58">
        <v>12</v>
      </c>
      <c r="T15" s="79">
        <v>0.23966446974236069</v>
      </c>
      <c r="U15" s="58">
        <v>14</v>
      </c>
      <c r="V15" s="79">
        <v>0.29542097488921715</v>
      </c>
    </row>
    <row r="16" spans="1:22" x14ac:dyDescent="0.35">
      <c r="A16" s="16"/>
      <c r="B16" s="34" t="s">
        <v>300</v>
      </c>
      <c r="C16" s="58">
        <v>97</v>
      </c>
      <c r="D16" s="79">
        <v>5.4372197309417034</v>
      </c>
      <c r="E16" s="58">
        <v>26</v>
      </c>
      <c r="F16" s="79">
        <v>1.7038007863695939</v>
      </c>
      <c r="G16" s="58">
        <v>56</v>
      </c>
      <c r="H16" s="79">
        <v>1.8408941485864563</v>
      </c>
      <c r="I16" s="58">
        <v>54</v>
      </c>
      <c r="J16" s="79">
        <v>1.7121116043119846</v>
      </c>
      <c r="K16" s="58">
        <v>57</v>
      </c>
      <c r="L16" s="79">
        <v>1.7168674698795179</v>
      </c>
      <c r="M16" s="58">
        <v>69</v>
      </c>
      <c r="N16" s="79">
        <v>1.995373048004627</v>
      </c>
      <c r="O16" s="58">
        <v>95</v>
      </c>
      <c r="P16" s="79">
        <v>2.2305705564686544</v>
      </c>
      <c r="Q16" s="58">
        <v>83</v>
      </c>
      <c r="R16" s="79">
        <v>1.6616616616616615</v>
      </c>
      <c r="S16" s="58">
        <v>83</v>
      </c>
      <c r="T16" s="79">
        <v>1.6576792490513284</v>
      </c>
      <c r="U16" s="58">
        <v>77</v>
      </c>
      <c r="V16" s="79">
        <v>1.6248153618906942</v>
      </c>
    </row>
    <row r="17" spans="1:25" x14ac:dyDescent="0.35">
      <c r="A17" s="16"/>
      <c r="B17" s="34" t="s">
        <v>230</v>
      </c>
      <c r="C17" s="58">
        <v>25</v>
      </c>
      <c r="D17" s="42">
        <v>1.4013452914798208</v>
      </c>
      <c r="E17" s="58">
        <v>13</v>
      </c>
      <c r="F17" s="42">
        <v>0.85190039318479693</v>
      </c>
      <c r="G17" s="58">
        <v>15</v>
      </c>
      <c r="H17" s="42">
        <v>0.49309664694280081</v>
      </c>
      <c r="I17" s="58">
        <v>14</v>
      </c>
      <c r="J17" s="42">
        <v>0.44388078630310712</v>
      </c>
      <c r="K17" s="58">
        <v>22</v>
      </c>
      <c r="L17" s="42">
        <v>0.66265060240963858</v>
      </c>
      <c r="M17" s="58">
        <v>22</v>
      </c>
      <c r="N17" s="42">
        <v>0.63620589936379413</v>
      </c>
      <c r="O17" s="58">
        <v>21</v>
      </c>
      <c r="P17" s="42">
        <v>0.49307349142991314</v>
      </c>
      <c r="Q17" s="58">
        <v>25</v>
      </c>
      <c r="R17" s="42">
        <v>0.50050050050050054</v>
      </c>
      <c r="S17" s="58">
        <v>20</v>
      </c>
      <c r="T17" s="42">
        <v>0.37946874375873774</v>
      </c>
      <c r="U17" s="58">
        <v>14</v>
      </c>
      <c r="V17" s="42">
        <v>0.29542097488921715</v>
      </c>
      <c r="W17" s="42"/>
    </row>
    <row r="18" spans="1:25" x14ac:dyDescent="0.35">
      <c r="A18" s="16"/>
      <c r="B18" s="36" t="s">
        <v>269</v>
      </c>
      <c r="C18" s="88">
        <v>1784</v>
      </c>
      <c r="D18" s="89">
        <v>100</v>
      </c>
      <c r="E18" s="88">
        <v>1526</v>
      </c>
      <c r="F18" s="89">
        <v>100</v>
      </c>
      <c r="G18" s="88">
        <v>3042</v>
      </c>
      <c r="H18" s="89">
        <v>100</v>
      </c>
      <c r="I18" s="88">
        <v>3154</v>
      </c>
      <c r="J18" s="89">
        <v>100</v>
      </c>
      <c r="K18" s="88">
        <v>3320</v>
      </c>
      <c r="L18" s="89">
        <v>100</v>
      </c>
      <c r="M18" s="88">
        <v>3458</v>
      </c>
      <c r="N18" s="89">
        <v>100</v>
      </c>
      <c r="O18" s="88">
        <v>4259</v>
      </c>
      <c r="P18" s="89">
        <v>100</v>
      </c>
      <c r="Q18" s="88">
        <v>4995</v>
      </c>
      <c r="R18" s="89">
        <v>100.00000000000001</v>
      </c>
      <c r="S18" s="88">
        <v>5008</v>
      </c>
      <c r="T18" s="89">
        <v>100.00000000000001</v>
      </c>
      <c r="U18" s="88">
        <v>4739</v>
      </c>
      <c r="V18" s="89">
        <v>99.999999999999986</v>
      </c>
      <c r="W18" s="88"/>
    </row>
    <row r="19" spans="1:25" x14ac:dyDescent="0.35">
      <c r="A19" s="16"/>
      <c r="B19" s="34"/>
      <c r="C19" s="45"/>
      <c r="D19" s="42"/>
      <c r="E19" s="45"/>
      <c r="F19" s="42"/>
      <c r="G19" s="45"/>
      <c r="H19" s="42"/>
      <c r="I19" s="45"/>
      <c r="J19" s="42"/>
      <c r="K19" s="45"/>
      <c r="L19" s="42"/>
      <c r="M19" s="45"/>
      <c r="N19" s="42"/>
      <c r="O19" s="45"/>
      <c r="P19" s="42"/>
      <c r="Q19" s="45"/>
      <c r="R19" s="42"/>
      <c r="S19" s="45"/>
      <c r="T19" s="42"/>
      <c r="U19" s="45"/>
      <c r="V19" s="42"/>
    </row>
    <row r="20" spans="1:25" x14ac:dyDescent="0.35">
      <c r="A20" s="16"/>
      <c r="B20" s="34"/>
      <c r="C20" s="58"/>
      <c r="D20" s="63"/>
      <c r="E20" s="58"/>
      <c r="F20" s="63"/>
      <c r="G20" s="58"/>
      <c r="H20" s="63"/>
      <c r="I20" s="58"/>
      <c r="J20" s="63"/>
      <c r="K20" s="58"/>
      <c r="L20" s="63"/>
      <c r="M20" s="58"/>
      <c r="N20" s="63"/>
      <c r="O20" s="58"/>
      <c r="P20" s="63"/>
      <c r="Q20" s="58"/>
      <c r="R20" s="63"/>
      <c r="S20" s="58"/>
      <c r="T20" s="63"/>
      <c r="U20" s="58"/>
      <c r="V20" s="63"/>
    </row>
    <row r="21" spans="1:25" x14ac:dyDescent="0.35">
      <c r="A21" s="16"/>
      <c r="B21" s="33" t="s">
        <v>285</v>
      </c>
      <c r="C21" s="45"/>
      <c r="D21" s="42"/>
      <c r="E21" s="45"/>
      <c r="F21" s="42"/>
      <c r="G21" s="45"/>
      <c r="H21" s="42"/>
      <c r="I21" s="45"/>
      <c r="J21" s="42"/>
      <c r="K21" s="45"/>
      <c r="L21" s="42"/>
      <c r="M21" s="45"/>
      <c r="N21" s="42"/>
      <c r="O21" s="45"/>
      <c r="P21" s="42"/>
      <c r="Q21" s="45"/>
      <c r="R21" s="42"/>
      <c r="S21" s="45"/>
      <c r="T21" s="42"/>
      <c r="U21" s="45"/>
      <c r="V21" s="42"/>
    </row>
    <row r="22" spans="1:25" x14ac:dyDescent="0.35">
      <c r="A22" s="16"/>
      <c r="B22" s="34" t="s">
        <v>188</v>
      </c>
      <c r="C22" s="58" t="s">
        <v>272</v>
      </c>
      <c r="D22" s="42" t="s">
        <v>231</v>
      </c>
      <c r="E22" s="58" t="s">
        <v>272</v>
      </c>
      <c r="F22" s="42" t="s">
        <v>231</v>
      </c>
      <c r="G22" s="58" t="s">
        <v>272</v>
      </c>
      <c r="H22" s="42" t="s">
        <v>231</v>
      </c>
      <c r="I22" s="58">
        <v>4</v>
      </c>
      <c r="J22" s="42">
        <v>0.5161290322580645</v>
      </c>
      <c r="K22" s="58">
        <v>5</v>
      </c>
      <c r="L22" s="42">
        <v>0.60901339829476242</v>
      </c>
      <c r="M22" s="58">
        <v>4</v>
      </c>
      <c r="N22" s="42">
        <v>0.4464285714285714</v>
      </c>
      <c r="O22" s="58" t="s">
        <v>272</v>
      </c>
      <c r="P22" s="42" t="s">
        <v>231</v>
      </c>
      <c r="Q22" s="58">
        <v>9</v>
      </c>
      <c r="R22" s="42">
        <v>0.85066162570888471</v>
      </c>
      <c r="S22" s="139">
        <v>4</v>
      </c>
      <c r="T22" s="115">
        <v>0.44150110375275936</v>
      </c>
      <c r="U22" s="139">
        <v>6</v>
      </c>
      <c r="V22" s="115">
        <v>0.70838252656434475</v>
      </c>
      <c r="X22" s="58"/>
      <c r="Y22" s="42"/>
    </row>
    <row r="23" spans="1:25" x14ac:dyDescent="0.35">
      <c r="A23" s="16"/>
      <c r="B23" s="34" t="s">
        <v>190</v>
      </c>
      <c r="C23" s="58">
        <v>52</v>
      </c>
      <c r="D23" s="42">
        <v>14.689265536723164</v>
      </c>
      <c r="E23" s="58">
        <v>105</v>
      </c>
      <c r="F23" s="42">
        <v>22.245762711864405</v>
      </c>
      <c r="G23" s="58">
        <v>80</v>
      </c>
      <c r="H23" s="42">
        <v>14.285714285714285</v>
      </c>
      <c r="I23" s="58">
        <v>148</v>
      </c>
      <c r="J23" s="42">
        <v>19.096774193548388</v>
      </c>
      <c r="K23" s="58">
        <v>133</v>
      </c>
      <c r="L23" s="42">
        <v>16.199756394640684</v>
      </c>
      <c r="M23" s="58">
        <v>142</v>
      </c>
      <c r="N23" s="42">
        <v>15.848214285714285</v>
      </c>
      <c r="O23" s="58">
        <v>196</v>
      </c>
      <c r="P23" s="42">
        <v>19.386745796241346</v>
      </c>
      <c r="Q23" s="58">
        <v>192</v>
      </c>
      <c r="R23" s="42">
        <v>18.147448015122876</v>
      </c>
      <c r="S23" s="139">
        <v>152</v>
      </c>
      <c r="T23" s="115">
        <v>16.777041942604857</v>
      </c>
      <c r="U23" s="139">
        <v>168</v>
      </c>
      <c r="V23" s="115">
        <v>19.834710743801654</v>
      </c>
      <c r="X23" s="58"/>
      <c r="Y23" s="42"/>
    </row>
    <row r="24" spans="1:25" x14ac:dyDescent="0.35">
      <c r="A24" s="16"/>
      <c r="B24" s="34" t="s">
        <v>293</v>
      </c>
      <c r="C24" s="58">
        <v>0</v>
      </c>
      <c r="D24" s="42">
        <v>0</v>
      </c>
      <c r="E24" s="58" t="s">
        <v>272</v>
      </c>
      <c r="F24" s="42" t="s">
        <v>231</v>
      </c>
      <c r="G24" s="58" t="s">
        <v>272</v>
      </c>
      <c r="H24" s="42" t="s">
        <v>231</v>
      </c>
      <c r="I24" s="58">
        <v>0</v>
      </c>
      <c r="J24" s="42">
        <v>0</v>
      </c>
      <c r="K24" s="58" t="s">
        <v>272</v>
      </c>
      <c r="L24" s="42" t="s">
        <v>231</v>
      </c>
      <c r="M24" s="58">
        <v>4</v>
      </c>
      <c r="N24" s="42">
        <v>0.4464285714285714</v>
      </c>
      <c r="O24" s="58">
        <v>4</v>
      </c>
      <c r="P24" s="42">
        <v>0.39564787339268048</v>
      </c>
      <c r="Q24" s="58">
        <v>7</v>
      </c>
      <c r="R24" s="42">
        <v>0.66162570888468808</v>
      </c>
      <c r="S24" s="139" t="s">
        <v>272</v>
      </c>
      <c r="T24" s="115" t="s">
        <v>231</v>
      </c>
      <c r="U24" s="139">
        <v>4</v>
      </c>
      <c r="V24" s="115">
        <v>0.47225501770956313</v>
      </c>
      <c r="X24" s="58"/>
      <c r="Y24" s="42"/>
    </row>
    <row r="25" spans="1:25" x14ac:dyDescent="0.35">
      <c r="A25" s="16"/>
      <c r="B25" s="34" t="s">
        <v>294</v>
      </c>
      <c r="C25" s="58">
        <v>31</v>
      </c>
      <c r="D25" s="42">
        <v>8.7570621468926557</v>
      </c>
      <c r="E25" s="58">
        <v>24</v>
      </c>
      <c r="F25" s="42">
        <v>5.0847457627118651</v>
      </c>
      <c r="G25" s="58">
        <v>18</v>
      </c>
      <c r="H25" s="42">
        <v>3.214285714285714</v>
      </c>
      <c r="I25" s="58">
        <v>29</v>
      </c>
      <c r="J25" s="42">
        <v>3.741935483870968</v>
      </c>
      <c r="K25" s="58">
        <v>33</v>
      </c>
      <c r="L25" s="42">
        <v>4.0194884287454329</v>
      </c>
      <c r="M25" s="58">
        <v>30</v>
      </c>
      <c r="N25" s="42">
        <v>3.3482142857142856</v>
      </c>
      <c r="O25" s="58">
        <v>30</v>
      </c>
      <c r="P25" s="42">
        <v>2.9673590504451042</v>
      </c>
      <c r="Q25" s="58">
        <v>33</v>
      </c>
      <c r="R25" s="42">
        <v>3.1190926275992439</v>
      </c>
      <c r="S25" s="139">
        <v>36</v>
      </c>
      <c r="T25" s="115">
        <v>3.9735099337748347</v>
      </c>
      <c r="U25" s="139">
        <v>30</v>
      </c>
      <c r="V25" s="115">
        <v>3.5419126328217239</v>
      </c>
      <c r="X25" s="58"/>
      <c r="Y25" s="42"/>
    </row>
    <row r="26" spans="1:25" x14ac:dyDescent="0.35">
      <c r="A26" s="16"/>
      <c r="B26" s="34" t="s">
        <v>196</v>
      </c>
      <c r="C26" s="58">
        <v>69</v>
      </c>
      <c r="D26" s="63">
        <v>19.491525423728813</v>
      </c>
      <c r="E26" s="58">
        <v>77</v>
      </c>
      <c r="F26" s="63">
        <v>16.3135593220339</v>
      </c>
      <c r="G26" s="58">
        <v>94</v>
      </c>
      <c r="H26" s="63">
        <v>16.785714285714285</v>
      </c>
      <c r="I26" s="58">
        <v>109</v>
      </c>
      <c r="J26" s="63">
        <v>14.06451612903226</v>
      </c>
      <c r="K26" s="58">
        <v>125</v>
      </c>
      <c r="L26" s="63">
        <v>15.225334957369064</v>
      </c>
      <c r="M26" s="58">
        <v>153</v>
      </c>
      <c r="N26" s="63">
        <v>17.075892857142858</v>
      </c>
      <c r="O26" s="58">
        <v>129</v>
      </c>
      <c r="P26" s="63">
        <v>12.759643916913946</v>
      </c>
      <c r="Q26" s="58">
        <v>155</v>
      </c>
      <c r="R26" s="63">
        <v>14.650283553875237</v>
      </c>
      <c r="S26" s="139">
        <v>130</v>
      </c>
      <c r="T26" s="115">
        <v>14.348785871964681</v>
      </c>
      <c r="U26" s="139">
        <v>144</v>
      </c>
      <c r="V26" s="115">
        <v>17.001180637544273</v>
      </c>
      <c r="X26" s="58"/>
      <c r="Y26" s="63"/>
    </row>
    <row r="27" spans="1:25" x14ac:dyDescent="0.35">
      <c r="A27" s="16"/>
      <c r="B27" s="34" t="s">
        <v>295</v>
      </c>
      <c r="C27" s="58">
        <v>4</v>
      </c>
      <c r="D27" s="42">
        <v>1.1299435028248588</v>
      </c>
      <c r="E27" s="58">
        <v>9</v>
      </c>
      <c r="F27" s="42">
        <v>1.9067796610169492</v>
      </c>
      <c r="G27" s="58">
        <v>12</v>
      </c>
      <c r="H27" s="42">
        <v>2.1428571428571428</v>
      </c>
      <c r="I27" s="58">
        <v>13</v>
      </c>
      <c r="J27" s="42">
        <v>1.6774193548387095</v>
      </c>
      <c r="K27" s="58">
        <v>17</v>
      </c>
      <c r="L27" s="42">
        <v>2.0706455542021924</v>
      </c>
      <c r="M27" s="58">
        <v>17</v>
      </c>
      <c r="N27" s="42">
        <v>1.8973214285714284</v>
      </c>
      <c r="O27" s="58">
        <v>21</v>
      </c>
      <c r="P27" s="42">
        <v>2.0771513353115725</v>
      </c>
      <c r="Q27" s="58">
        <v>14</v>
      </c>
      <c r="R27" s="42">
        <v>1.3232514177693762</v>
      </c>
      <c r="S27" s="139">
        <v>17</v>
      </c>
      <c r="T27" s="115">
        <v>1.8763796909492272</v>
      </c>
      <c r="U27" s="139">
        <v>18</v>
      </c>
      <c r="V27" s="115">
        <v>2.1251475796930341</v>
      </c>
      <c r="X27" s="58"/>
      <c r="Y27" s="42"/>
    </row>
    <row r="28" spans="1:25" x14ac:dyDescent="0.35">
      <c r="A28" s="16"/>
      <c r="B28" s="37" t="s">
        <v>296</v>
      </c>
      <c r="C28" s="58">
        <v>84</v>
      </c>
      <c r="D28" s="79">
        <v>23.728813559322035</v>
      </c>
      <c r="E28" s="58">
        <v>118</v>
      </c>
      <c r="F28" s="79">
        <v>25</v>
      </c>
      <c r="G28" s="58">
        <v>153</v>
      </c>
      <c r="H28" s="79">
        <v>27.321428571428569</v>
      </c>
      <c r="I28" s="58">
        <v>201</v>
      </c>
      <c r="J28" s="79">
        <v>25.93548387096774</v>
      </c>
      <c r="K28" s="58">
        <v>220</v>
      </c>
      <c r="L28" s="79">
        <v>26.796589524969548</v>
      </c>
      <c r="M28" s="58">
        <v>246</v>
      </c>
      <c r="N28" s="79">
        <v>27.455357142857146</v>
      </c>
      <c r="O28" s="58">
        <v>265</v>
      </c>
      <c r="P28" s="79">
        <v>26.211671612265086</v>
      </c>
      <c r="Q28" s="58">
        <v>294</v>
      </c>
      <c r="R28" s="79">
        <v>27.788279773156898</v>
      </c>
      <c r="S28" s="139">
        <v>205</v>
      </c>
      <c r="T28" s="115">
        <v>22.626931567328917</v>
      </c>
      <c r="U28" s="139">
        <v>181</v>
      </c>
      <c r="V28" s="115">
        <v>21.369539551357732</v>
      </c>
      <c r="X28" s="58"/>
      <c r="Y28" s="79"/>
    </row>
    <row r="29" spans="1:25" x14ac:dyDescent="0.35">
      <c r="A29" s="16"/>
      <c r="B29" s="34" t="s">
        <v>297</v>
      </c>
      <c r="C29" s="58">
        <v>20</v>
      </c>
      <c r="D29" s="76">
        <v>5.6497175141242941</v>
      </c>
      <c r="E29" s="58">
        <v>25</v>
      </c>
      <c r="F29" s="76">
        <v>5.2966101694915251</v>
      </c>
      <c r="G29" s="58">
        <v>50</v>
      </c>
      <c r="H29" s="76">
        <v>8.9285714285714288</v>
      </c>
      <c r="I29" s="58">
        <v>66</v>
      </c>
      <c r="J29" s="76">
        <v>8.5161290322580641</v>
      </c>
      <c r="K29" s="58">
        <v>80</v>
      </c>
      <c r="L29" s="76">
        <v>9.7442143727161987</v>
      </c>
      <c r="M29" s="58">
        <v>89</v>
      </c>
      <c r="N29" s="76">
        <v>9.9330357142857135</v>
      </c>
      <c r="O29" s="58">
        <v>112</v>
      </c>
      <c r="P29" s="76">
        <v>11.078140454995054</v>
      </c>
      <c r="Q29" s="58">
        <v>111</v>
      </c>
      <c r="R29" s="76">
        <v>10.491493383742911</v>
      </c>
      <c r="S29" s="139">
        <v>116</v>
      </c>
      <c r="T29" s="115">
        <v>12.803532008830022</v>
      </c>
      <c r="U29" s="139">
        <v>123</v>
      </c>
      <c r="V29" s="115">
        <v>14.521841794569069</v>
      </c>
      <c r="X29" s="58"/>
      <c r="Y29" s="76"/>
    </row>
    <row r="30" spans="1:25" x14ac:dyDescent="0.35">
      <c r="A30" s="16"/>
      <c r="B30" s="37" t="s">
        <v>298</v>
      </c>
      <c r="C30" s="58">
        <v>68</v>
      </c>
      <c r="D30" s="79">
        <v>19.209039548022599</v>
      </c>
      <c r="E30" s="58">
        <v>84</v>
      </c>
      <c r="F30" s="79">
        <v>17.796610169491526</v>
      </c>
      <c r="G30" s="58">
        <v>129</v>
      </c>
      <c r="H30" s="55">
        <v>23.035714285714285</v>
      </c>
      <c r="I30" s="58">
        <v>176</v>
      </c>
      <c r="J30" s="55">
        <v>22.70967741935484</v>
      </c>
      <c r="K30" s="58">
        <v>167</v>
      </c>
      <c r="L30" s="55">
        <v>20.341047503045068</v>
      </c>
      <c r="M30" s="58">
        <v>178</v>
      </c>
      <c r="N30" s="55">
        <v>19.866071428571427</v>
      </c>
      <c r="O30" s="58">
        <v>222</v>
      </c>
      <c r="P30" s="55">
        <v>21.958456973293767</v>
      </c>
      <c r="Q30" s="58">
        <v>211</v>
      </c>
      <c r="R30" s="55">
        <v>19.943289224952739</v>
      </c>
      <c r="S30" s="139">
        <v>220</v>
      </c>
      <c r="T30" s="115">
        <v>24.282560706401764</v>
      </c>
      <c r="U30" s="139">
        <v>145</v>
      </c>
      <c r="V30" s="115">
        <v>17.119244391971662</v>
      </c>
      <c r="X30" s="58"/>
      <c r="Y30" s="55"/>
    </row>
    <row r="31" spans="1:25" x14ac:dyDescent="0.35">
      <c r="A31" s="16"/>
      <c r="B31" s="34" t="s">
        <v>299</v>
      </c>
      <c r="C31" s="58">
        <v>4</v>
      </c>
      <c r="D31" s="79">
        <v>1.1299435028248588</v>
      </c>
      <c r="E31" s="58" t="s">
        <v>272</v>
      </c>
      <c r="F31" s="42" t="s">
        <v>231</v>
      </c>
      <c r="G31" s="58" t="s">
        <v>272</v>
      </c>
      <c r="H31" s="42" t="s">
        <v>231</v>
      </c>
      <c r="I31" s="58">
        <v>4</v>
      </c>
      <c r="J31" s="79">
        <v>0.5161290322580645</v>
      </c>
      <c r="K31" s="58">
        <v>8</v>
      </c>
      <c r="L31" s="79">
        <v>0.97442143727161989</v>
      </c>
      <c r="M31" s="58">
        <v>5</v>
      </c>
      <c r="N31" s="79">
        <v>0.5580357142857143</v>
      </c>
      <c r="O31" s="58">
        <v>6</v>
      </c>
      <c r="P31" s="79">
        <v>0.59347181008902083</v>
      </c>
      <c r="Q31" s="58">
        <v>6</v>
      </c>
      <c r="R31" s="79">
        <v>0.56710775047258988</v>
      </c>
      <c r="S31" s="139">
        <v>4</v>
      </c>
      <c r="T31" s="115">
        <v>0.44150110375275936</v>
      </c>
      <c r="U31" s="139">
        <v>4</v>
      </c>
      <c r="V31" s="115">
        <v>0.47225501770956313</v>
      </c>
      <c r="X31" s="58"/>
      <c r="Y31" s="79"/>
    </row>
    <row r="32" spans="1:25" x14ac:dyDescent="0.35">
      <c r="A32" s="16"/>
      <c r="B32" s="34" t="s">
        <v>300</v>
      </c>
      <c r="C32" s="58">
        <v>13</v>
      </c>
      <c r="D32" s="79">
        <v>3.6723163841807911</v>
      </c>
      <c r="E32" s="58">
        <v>18</v>
      </c>
      <c r="F32" s="79">
        <v>3.8135593220338984</v>
      </c>
      <c r="G32" s="58">
        <v>15</v>
      </c>
      <c r="H32" s="79">
        <v>2.6785714285714284</v>
      </c>
      <c r="I32" s="58">
        <v>21</v>
      </c>
      <c r="J32" s="79">
        <v>2.7096774193548385</v>
      </c>
      <c r="K32" s="58">
        <v>23</v>
      </c>
      <c r="L32" s="79">
        <v>2.8014616321559074</v>
      </c>
      <c r="M32" s="58">
        <v>24</v>
      </c>
      <c r="N32" s="79">
        <v>2.6785714285714284</v>
      </c>
      <c r="O32" s="58">
        <v>17</v>
      </c>
      <c r="P32" s="79">
        <v>1.6815034619188922</v>
      </c>
      <c r="Q32" s="58">
        <v>20</v>
      </c>
      <c r="R32" s="79">
        <v>1.890359168241966</v>
      </c>
      <c r="S32" s="139">
        <v>14</v>
      </c>
      <c r="T32" s="115">
        <v>1.545253863134658</v>
      </c>
      <c r="U32" s="139">
        <v>23</v>
      </c>
      <c r="V32" s="115">
        <v>2.715466351829988</v>
      </c>
      <c r="X32" s="58"/>
      <c r="Y32" s="79"/>
    </row>
    <row r="33" spans="1:25" x14ac:dyDescent="0.35">
      <c r="A33" s="16"/>
      <c r="B33" s="34" t="s">
        <v>230</v>
      </c>
      <c r="C33" s="58">
        <v>6</v>
      </c>
      <c r="D33" s="42">
        <v>1.6949152542372881</v>
      </c>
      <c r="E33" s="58">
        <v>8</v>
      </c>
      <c r="F33" s="42">
        <v>1.6949152542372881</v>
      </c>
      <c r="G33" s="58" t="s">
        <v>272</v>
      </c>
      <c r="H33" s="42" t="s">
        <v>231</v>
      </c>
      <c r="I33" s="58">
        <v>4</v>
      </c>
      <c r="J33" s="42">
        <v>0.5161290322580645</v>
      </c>
      <c r="K33" s="58">
        <v>7</v>
      </c>
      <c r="L33" s="42">
        <v>0.85261875761266748</v>
      </c>
      <c r="M33" s="58">
        <v>4</v>
      </c>
      <c r="N33" s="42">
        <v>0.4464285714285714</v>
      </c>
      <c r="O33" s="58">
        <v>7</v>
      </c>
      <c r="P33" s="42">
        <v>0.6923837784371909</v>
      </c>
      <c r="Q33" s="58">
        <v>6</v>
      </c>
      <c r="R33" s="42">
        <v>0.56710775047258988</v>
      </c>
      <c r="S33" s="139">
        <v>6</v>
      </c>
      <c r="T33" s="115">
        <v>0.66225165562913912</v>
      </c>
      <c r="U33" s="58" t="s">
        <v>272</v>
      </c>
      <c r="V33" s="42" t="s">
        <v>231</v>
      </c>
      <c r="X33" s="58"/>
      <c r="Y33" s="42"/>
    </row>
    <row r="34" spans="1:25" x14ac:dyDescent="0.35">
      <c r="A34" s="16"/>
      <c r="B34" s="36" t="s">
        <v>269</v>
      </c>
      <c r="C34" s="88">
        <v>354</v>
      </c>
      <c r="D34" s="89">
        <v>100</v>
      </c>
      <c r="E34" s="88">
        <v>472</v>
      </c>
      <c r="F34" s="89">
        <v>100</v>
      </c>
      <c r="G34" s="88">
        <v>560</v>
      </c>
      <c r="H34" s="89">
        <v>100</v>
      </c>
      <c r="I34" s="88">
        <v>775</v>
      </c>
      <c r="J34" s="89">
        <v>100</v>
      </c>
      <c r="K34" s="88">
        <v>821</v>
      </c>
      <c r="L34" s="89">
        <v>100</v>
      </c>
      <c r="M34" s="88">
        <v>896</v>
      </c>
      <c r="N34" s="89">
        <v>100</v>
      </c>
      <c r="O34" s="88">
        <v>1011</v>
      </c>
      <c r="P34" s="89">
        <v>100</v>
      </c>
      <c r="Q34" s="88">
        <v>1058</v>
      </c>
      <c r="R34" s="89">
        <v>99.999999999999986</v>
      </c>
      <c r="S34" s="135">
        <v>906</v>
      </c>
      <c r="T34" s="136">
        <v>100.00000000000001</v>
      </c>
      <c r="U34" s="135">
        <v>847</v>
      </c>
      <c r="V34" s="136">
        <v>100</v>
      </c>
      <c r="X34" s="88"/>
      <c r="Y34" s="89"/>
    </row>
    <row r="35" spans="1:25" x14ac:dyDescent="0.35">
      <c r="A35" s="16"/>
      <c r="B35" s="37"/>
      <c r="C35" s="45"/>
      <c r="D35" s="76"/>
      <c r="E35" s="45"/>
      <c r="F35" s="76"/>
      <c r="G35" s="45"/>
      <c r="H35" s="76"/>
      <c r="I35" s="45"/>
      <c r="J35" s="76"/>
      <c r="K35" s="45"/>
      <c r="L35" s="76"/>
      <c r="M35" s="45"/>
      <c r="N35" s="76"/>
      <c r="O35" s="45"/>
      <c r="P35" s="76"/>
      <c r="Q35" s="45"/>
      <c r="R35" s="76"/>
      <c r="S35" s="45"/>
      <c r="T35" s="76"/>
      <c r="U35" s="45"/>
      <c r="V35" s="76"/>
    </row>
    <row r="36" spans="1:25" x14ac:dyDescent="0.35">
      <c r="A36" s="16"/>
      <c r="B36" s="34"/>
      <c r="C36" s="58"/>
      <c r="D36" s="79"/>
      <c r="E36" s="58"/>
      <c r="F36" s="79"/>
      <c r="G36" s="58"/>
      <c r="H36" s="79"/>
      <c r="I36" s="58"/>
      <c r="J36" s="79"/>
      <c r="K36" s="58"/>
      <c r="L36" s="79"/>
      <c r="M36" s="58"/>
      <c r="N36" s="79"/>
      <c r="O36" s="58"/>
      <c r="P36" s="79"/>
      <c r="Q36" s="58"/>
      <c r="R36" s="79"/>
      <c r="S36" s="58"/>
      <c r="T36" s="79"/>
      <c r="U36" s="58"/>
      <c r="V36" s="79"/>
    </row>
    <row r="37" spans="1:25" x14ac:dyDescent="0.35">
      <c r="A37" s="16"/>
      <c r="B37" s="33" t="s">
        <v>269</v>
      </c>
      <c r="C37" s="45"/>
      <c r="D37" s="45"/>
      <c r="E37" s="45"/>
      <c r="F37" s="45"/>
      <c r="G37" s="45"/>
      <c r="H37" s="45"/>
      <c r="I37" s="45"/>
      <c r="J37" s="45"/>
      <c r="K37" s="45"/>
      <c r="L37" s="45"/>
      <c r="M37" s="45"/>
      <c r="N37" s="45"/>
      <c r="O37" s="45"/>
      <c r="P37" s="45"/>
      <c r="Q37" s="45"/>
      <c r="R37" s="45"/>
      <c r="S37" s="45"/>
      <c r="T37" s="45"/>
      <c r="U37" s="45"/>
      <c r="V37" s="45"/>
    </row>
    <row r="38" spans="1:25" x14ac:dyDescent="0.35">
      <c r="A38" s="16"/>
      <c r="B38" s="34" t="s">
        <v>188</v>
      </c>
      <c r="C38" s="58">
        <v>23</v>
      </c>
      <c r="D38" s="42">
        <v>1.0757717492984098</v>
      </c>
      <c r="E38" s="58">
        <v>15</v>
      </c>
      <c r="F38" s="42">
        <v>0.75075075075075071</v>
      </c>
      <c r="G38" s="58">
        <v>22</v>
      </c>
      <c r="H38" s="42">
        <v>0.61077179344808441</v>
      </c>
      <c r="I38" s="58">
        <v>27</v>
      </c>
      <c r="J38" s="42">
        <v>0.68719776024433699</v>
      </c>
      <c r="K38" s="58">
        <v>28</v>
      </c>
      <c r="L38" s="42">
        <v>0.67616517749335914</v>
      </c>
      <c r="M38" s="58">
        <v>13</v>
      </c>
      <c r="N38" s="42">
        <v>0.29857602204869088</v>
      </c>
      <c r="O38" s="58">
        <v>16</v>
      </c>
      <c r="P38" s="42">
        <v>0.30360531309297911</v>
      </c>
      <c r="Q38" s="58">
        <v>40</v>
      </c>
      <c r="R38" s="42">
        <v>0.66082934082273259</v>
      </c>
      <c r="S38" s="139">
        <v>37</v>
      </c>
      <c r="T38" s="115">
        <v>0.62573989514628781</v>
      </c>
      <c r="U38" s="139">
        <v>33</v>
      </c>
      <c r="V38" s="115">
        <v>0.59076262083780884</v>
      </c>
    </row>
    <row r="39" spans="1:25" x14ac:dyDescent="0.35">
      <c r="A39" s="16"/>
      <c r="B39" s="34" t="s">
        <v>190</v>
      </c>
      <c r="C39" s="58">
        <v>547</v>
      </c>
      <c r="D39" s="42">
        <v>25.584658559401309</v>
      </c>
      <c r="E39" s="58">
        <v>543</v>
      </c>
      <c r="F39" s="42">
        <v>27.177177177177175</v>
      </c>
      <c r="G39" s="58">
        <v>907</v>
      </c>
      <c r="H39" s="42">
        <v>25.180455302609662</v>
      </c>
      <c r="I39" s="58">
        <v>1037</v>
      </c>
      <c r="J39" s="42">
        <v>26.393484347162126</v>
      </c>
      <c r="K39" s="58">
        <v>1044</v>
      </c>
      <c r="L39" s="42">
        <v>25.211301617966676</v>
      </c>
      <c r="M39" s="58">
        <v>1089</v>
      </c>
      <c r="N39" s="42">
        <v>25.011483693155718</v>
      </c>
      <c r="O39" s="58">
        <v>1401</v>
      </c>
      <c r="P39" s="42">
        <v>26.584440227703986</v>
      </c>
      <c r="Q39" s="58">
        <v>1594</v>
      </c>
      <c r="R39" s="42">
        <v>26.33404923178589</v>
      </c>
      <c r="S39" s="139">
        <v>1516</v>
      </c>
      <c r="T39" s="115">
        <v>25.638423811939791</v>
      </c>
      <c r="U39" s="139">
        <v>1591</v>
      </c>
      <c r="V39" s="115">
        <v>28.481919083422842</v>
      </c>
    </row>
    <row r="40" spans="1:25" x14ac:dyDescent="0.35">
      <c r="A40" s="16"/>
      <c r="B40" s="34" t="s">
        <v>293</v>
      </c>
      <c r="C40" s="58">
        <v>57</v>
      </c>
      <c r="D40" s="42">
        <v>2.6660430308699721</v>
      </c>
      <c r="E40" s="58">
        <v>44</v>
      </c>
      <c r="F40" s="42">
        <v>2.2022022022022023</v>
      </c>
      <c r="G40" s="58">
        <v>82</v>
      </c>
      <c r="H40" s="42">
        <v>2.2765130483064966</v>
      </c>
      <c r="I40" s="58">
        <v>89</v>
      </c>
      <c r="J40" s="42">
        <v>2.2652074319165183</v>
      </c>
      <c r="K40" s="58">
        <v>80</v>
      </c>
      <c r="L40" s="42">
        <v>1.9319005071238831</v>
      </c>
      <c r="M40" s="58">
        <v>104</v>
      </c>
      <c r="N40" s="42">
        <v>2.388608176389527</v>
      </c>
      <c r="O40" s="58">
        <v>156</v>
      </c>
      <c r="P40" s="42">
        <v>2.9601518026565463</v>
      </c>
      <c r="Q40" s="58">
        <v>147</v>
      </c>
      <c r="R40" s="42">
        <v>2.4285478275235421</v>
      </c>
      <c r="S40" s="139">
        <v>137</v>
      </c>
      <c r="T40" s="115">
        <v>2.3169288009470659</v>
      </c>
      <c r="U40" s="139">
        <v>141</v>
      </c>
      <c r="V40" s="115">
        <v>2.5241675617615469</v>
      </c>
    </row>
    <row r="41" spans="1:25" x14ac:dyDescent="0.35">
      <c r="A41" s="16"/>
      <c r="B41" s="34" t="s">
        <v>294</v>
      </c>
      <c r="C41" s="58">
        <v>152</v>
      </c>
      <c r="D41" s="42">
        <v>7.1094480823199246</v>
      </c>
      <c r="E41" s="58">
        <v>138</v>
      </c>
      <c r="F41" s="42">
        <v>6.9069069069069062</v>
      </c>
      <c r="G41" s="58">
        <v>176</v>
      </c>
      <c r="H41" s="42">
        <v>4.8861743475846753</v>
      </c>
      <c r="I41" s="58">
        <v>182</v>
      </c>
      <c r="J41" s="42">
        <v>4.6322219394247899</v>
      </c>
      <c r="K41" s="58">
        <v>171</v>
      </c>
      <c r="L41" s="42">
        <v>4.1294373339773003</v>
      </c>
      <c r="M41" s="58">
        <v>184</v>
      </c>
      <c r="N41" s="42">
        <v>4.2259990813045478</v>
      </c>
      <c r="O41" s="58">
        <v>179</v>
      </c>
      <c r="P41" s="42">
        <v>3.3965844402277039</v>
      </c>
      <c r="Q41" s="58">
        <v>237</v>
      </c>
      <c r="R41" s="42">
        <v>3.9154138443746906</v>
      </c>
      <c r="S41" s="139">
        <v>233</v>
      </c>
      <c r="T41" s="115">
        <v>3.9404701505158126</v>
      </c>
      <c r="U41" s="139">
        <v>217</v>
      </c>
      <c r="V41" s="115">
        <v>3.8847117794486214</v>
      </c>
    </row>
    <row r="42" spans="1:25" x14ac:dyDescent="0.35">
      <c r="A42" s="16"/>
      <c r="B42" s="34" t="s">
        <v>196</v>
      </c>
      <c r="C42" s="58">
        <v>378</v>
      </c>
      <c r="D42" s="63">
        <v>17.680074836295603</v>
      </c>
      <c r="E42" s="58">
        <v>354</v>
      </c>
      <c r="F42" s="63">
        <v>17.717717717717719</v>
      </c>
      <c r="G42" s="58">
        <v>577</v>
      </c>
      <c r="H42" s="63">
        <v>16.018878400888394</v>
      </c>
      <c r="I42" s="58">
        <v>611</v>
      </c>
      <c r="J42" s="63">
        <v>15.551030796640367</v>
      </c>
      <c r="K42" s="58">
        <v>655</v>
      </c>
      <c r="L42" s="63">
        <v>15.817435402076793</v>
      </c>
      <c r="M42" s="58">
        <v>732</v>
      </c>
      <c r="N42" s="63">
        <v>16.812126779972438</v>
      </c>
      <c r="O42" s="58">
        <v>729</v>
      </c>
      <c r="P42" s="63">
        <v>13.833017077798862</v>
      </c>
      <c r="Q42" s="58">
        <v>945</v>
      </c>
      <c r="R42" s="63">
        <v>15.612093176937055</v>
      </c>
      <c r="S42" s="139">
        <v>830</v>
      </c>
      <c r="T42" s="115">
        <v>14.036867918146456</v>
      </c>
      <c r="U42" s="139">
        <v>837</v>
      </c>
      <c r="V42" s="115">
        <v>14.983888292158969</v>
      </c>
    </row>
    <row r="43" spans="1:25" s="28" customFormat="1" x14ac:dyDescent="0.35">
      <c r="A43" s="78"/>
      <c r="B43" s="34" t="s">
        <v>295</v>
      </c>
      <c r="C43" s="58">
        <v>18</v>
      </c>
      <c r="D43" s="42">
        <v>0.84190832553788597</v>
      </c>
      <c r="E43" s="58">
        <v>26</v>
      </c>
      <c r="F43" s="42">
        <v>1.3013013013013013</v>
      </c>
      <c r="G43" s="58">
        <v>49</v>
      </c>
      <c r="H43" s="42">
        <v>1.3603553581343697</v>
      </c>
      <c r="I43" s="58">
        <v>43</v>
      </c>
      <c r="J43" s="42">
        <v>1.0944260626113513</v>
      </c>
      <c r="K43" s="58">
        <v>55</v>
      </c>
      <c r="L43" s="42">
        <v>1.3281815986476697</v>
      </c>
      <c r="M43" s="58">
        <v>52</v>
      </c>
      <c r="N43" s="42">
        <v>1.1943040881947635</v>
      </c>
      <c r="O43" s="58">
        <v>74</v>
      </c>
      <c r="P43" s="42">
        <v>1.4041745730550286</v>
      </c>
      <c r="Q43" s="58">
        <v>65</v>
      </c>
      <c r="R43" s="42">
        <v>1.0738476788369402</v>
      </c>
      <c r="S43" s="139">
        <v>78</v>
      </c>
      <c r="T43" s="115">
        <v>1.3191273465246067</v>
      </c>
      <c r="U43" s="139">
        <v>60</v>
      </c>
      <c r="V43" s="115">
        <v>1.0741138560687433</v>
      </c>
    </row>
    <row r="44" spans="1:25" x14ac:dyDescent="0.35">
      <c r="A44" s="16"/>
      <c r="B44" s="37" t="s">
        <v>296</v>
      </c>
      <c r="C44" s="58">
        <v>348</v>
      </c>
      <c r="D44" s="79">
        <v>16.276894293732461</v>
      </c>
      <c r="E44" s="58">
        <v>333</v>
      </c>
      <c r="F44" s="79">
        <v>16.666666666666664</v>
      </c>
      <c r="G44" s="58">
        <v>623</v>
      </c>
      <c r="H44" s="79">
        <v>17.295946696279845</v>
      </c>
      <c r="I44" s="58">
        <v>734</v>
      </c>
      <c r="J44" s="79">
        <v>18.681598371086793</v>
      </c>
      <c r="K44" s="58">
        <v>873</v>
      </c>
      <c r="L44" s="79">
        <v>21.081864283989376</v>
      </c>
      <c r="M44" s="58">
        <v>860</v>
      </c>
      <c r="N44" s="79">
        <v>19.751952227836473</v>
      </c>
      <c r="O44" s="58">
        <v>998</v>
      </c>
      <c r="P44" s="79">
        <v>18.937381404174573</v>
      </c>
      <c r="Q44" s="58">
        <v>1188</v>
      </c>
      <c r="R44" s="79">
        <v>19.626631422435157</v>
      </c>
      <c r="S44" s="139">
        <v>994</v>
      </c>
      <c r="T44" s="115">
        <v>16.810417723659732</v>
      </c>
      <c r="U44" s="139">
        <v>906</v>
      </c>
      <c r="V44" s="115">
        <v>16.219119226638025</v>
      </c>
    </row>
    <row r="45" spans="1:25" x14ac:dyDescent="0.35">
      <c r="A45" s="16"/>
      <c r="B45" s="34" t="s">
        <v>297</v>
      </c>
      <c r="C45" s="58">
        <v>102</v>
      </c>
      <c r="D45" s="76">
        <v>4.7708138447146862</v>
      </c>
      <c r="E45" s="58">
        <v>104</v>
      </c>
      <c r="F45" s="76">
        <v>5.2052052052052051</v>
      </c>
      <c r="G45" s="58">
        <v>365</v>
      </c>
      <c r="H45" s="76">
        <v>10.133259300388673</v>
      </c>
      <c r="I45" s="58">
        <v>390</v>
      </c>
      <c r="J45" s="76">
        <v>9.9261898701959783</v>
      </c>
      <c r="K45" s="58">
        <v>453</v>
      </c>
      <c r="L45" s="76">
        <v>10.939386621588989</v>
      </c>
      <c r="M45" s="58">
        <v>471</v>
      </c>
      <c r="N45" s="76">
        <v>10.817638952687183</v>
      </c>
      <c r="O45" s="58">
        <v>712</v>
      </c>
      <c r="P45" s="76">
        <v>13.510436432637571</v>
      </c>
      <c r="Q45" s="58">
        <v>689</v>
      </c>
      <c r="R45" s="76">
        <v>11.382785395671567</v>
      </c>
      <c r="S45" s="139">
        <v>918</v>
      </c>
      <c r="T45" s="115">
        <v>15.52511415525114</v>
      </c>
      <c r="U45" s="139">
        <v>777</v>
      </c>
      <c r="V45" s="115">
        <v>13.909774436090224</v>
      </c>
    </row>
    <row r="46" spans="1:25" x14ac:dyDescent="0.35">
      <c r="A46" s="16"/>
      <c r="B46" s="37" t="s">
        <v>298</v>
      </c>
      <c r="C46" s="58">
        <v>353</v>
      </c>
      <c r="D46" s="79">
        <v>16.510757717492986</v>
      </c>
      <c r="E46" s="58">
        <v>365</v>
      </c>
      <c r="F46" s="79">
        <v>18.268268268268269</v>
      </c>
      <c r="G46" s="58">
        <v>694</v>
      </c>
      <c r="H46" s="55">
        <v>19.267073847862299</v>
      </c>
      <c r="I46" s="58">
        <v>706</v>
      </c>
      <c r="J46" s="55">
        <v>17.968948841944517</v>
      </c>
      <c r="K46" s="58">
        <v>653</v>
      </c>
      <c r="L46" s="55">
        <v>15.769137889398696</v>
      </c>
      <c r="M46" s="58">
        <v>712</v>
      </c>
      <c r="N46" s="55">
        <v>16.352779053743685</v>
      </c>
      <c r="O46" s="58">
        <v>850</v>
      </c>
      <c r="P46" s="55">
        <v>16.129032258064516</v>
      </c>
      <c r="Q46" s="58">
        <v>986</v>
      </c>
      <c r="R46" s="55">
        <v>16.289443251280357</v>
      </c>
      <c r="S46" s="139">
        <v>1032</v>
      </c>
      <c r="T46" s="115">
        <v>17.453069507864029</v>
      </c>
      <c r="U46" s="139">
        <v>891</v>
      </c>
      <c r="V46" s="115">
        <v>15.950590762620836</v>
      </c>
    </row>
    <row r="47" spans="1:25" x14ac:dyDescent="0.35">
      <c r="A47" s="16"/>
      <c r="B47" s="34" t="s">
        <v>299</v>
      </c>
      <c r="C47" s="58">
        <v>19</v>
      </c>
      <c r="D47" s="79">
        <v>0.88868101028999058</v>
      </c>
      <c r="E47" s="58">
        <v>11</v>
      </c>
      <c r="F47" s="79">
        <v>0.55055055055055058</v>
      </c>
      <c r="G47" s="58">
        <v>20</v>
      </c>
      <c r="H47" s="79">
        <v>0.55524708495280406</v>
      </c>
      <c r="I47" s="58">
        <v>17</v>
      </c>
      <c r="J47" s="79">
        <v>0.43268007126495295</v>
      </c>
      <c r="K47" s="58">
        <v>20</v>
      </c>
      <c r="L47" s="79">
        <v>0.48297512678097076</v>
      </c>
      <c r="M47" s="58">
        <v>18</v>
      </c>
      <c r="N47" s="79">
        <v>0.41341295360587965</v>
      </c>
      <c r="O47" s="58">
        <v>15</v>
      </c>
      <c r="P47" s="79">
        <v>0.28462998102466791</v>
      </c>
      <c r="Q47" s="58">
        <v>28</v>
      </c>
      <c r="R47" s="79">
        <v>0.4625805385759128</v>
      </c>
      <c r="S47" s="139">
        <v>16</v>
      </c>
      <c r="T47" s="115">
        <v>0.27059022492812446</v>
      </c>
      <c r="U47" s="139">
        <v>18</v>
      </c>
      <c r="V47" s="115">
        <v>0.32223415682062301</v>
      </c>
    </row>
    <row r="48" spans="1:25" x14ac:dyDescent="0.35">
      <c r="A48" s="16"/>
      <c r="B48" s="34" t="s">
        <v>300</v>
      </c>
      <c r="C48" s="58">
        <v>110</v>
      </c>
      <c r="D48" s="79">
        <v>5.1449953227315248</v>
      </c>
      <c r="E48" s="58">
        <v>44</v>
      </c>
      <c r="F48" s="79">
        <v>2.2022022022022023</v>
      </c>
      <c r="G48" s="58">
        <v>71</v>
      </c>
      <c r="H48" s="79">
        <v>1.9711271515824542</v>
      </c>
      <c r="I48" s="58">
        <v>75</v>
      </c>
      <c r="J48" s="79">
        <v>1.9088826673453807</v>
      </c>
      <c r="K48" s="58">
        <v>80</v>
      </c>
      <c r="L48" s="79">
        <v>1.9319005071238831</v>
      </c>
      <c r="M48" s="58">
        <v>93</v>
      </c>
      <c r="N48" s="79">
        <v>2.1359669269637118</v>
      </c>
      <c r="O48" s="58">
        <v>112</v>
      </c>
      <c r="P48" s="79">
        <v>2.1252371916508537</v>
      </c>
      <c r="Q48" s="58">
        <v>103</v>
      </c>
      <c r="R48" s="79">
        <v>1.7016355526185363</v>
      </c>
      <c r="S48" s="139">
        <v>97</v>
      </c>
      <c r="T48" s="115">
        <v>1.6404532386267545</v>
      </c>
      <c r="U48" s="139">
        <v>100</v>
      </c>
      <c r="V48" s="115">
        <v>1.790189760114572</v>
      </c>
    </row>
    <row r="49" spans="1:22" x14ac:dyDescent="0.35">
      <c r="A49" s="16"/>
      <c r="B49" s="34" t="s">
        <v>230</v>
      </c>
      <c r="C49" s="58">
        <v>31</v>
      </c>
      <c r="D49" s="42">
        <v>1.4499532273152478</v>
      </c>
      <c r="E49" s="58">
        <v>21</v>
      </c>
      <c r="F49" s="42">
        <v>1.0510510510510511</v>
      </c>
      <c r="G49" s="58">
        <v>16</v>
      </c>
      <c r="H49" s="42">
        <v>0.44419766796224325</v>
      </c>
      <c r="I49" s="58">
        <v>18</v>
      </c>
      <c r="J49" s="42">
        <v>0.45813184016289132</v>
      </c>
      <c r="K49" s="58">
        <v>29</v>
      </c>
      <c r="L49" s="42">
        <v>0.7003139338324077</v>
      </c>
      <c r="M49" s="58">
        <v>26</v>
      </c>
      <c r="N49" s="42">
        <v>0.59715204409738176</v>
      </c>
      <c r="O49" s="58">
        <v>28</v>
      </c>
      <c r="P49" s="42">
        <v>0.53130929791271342</v>
      </c>
      <c r="Q49" s="58">
        <v>31</v>
      </c>
      <c r="R49" s="42">
        <v>0.51214273913761765</v>
      </c>
      <c r="S49" s="139">
        <v>26</v>
      </c>
      <c r="T49" s="115">
        <v>0.42279722645019446</v>
      </c>
      <c r="U49" s="139">
        <v>15</v>
      </c>
      <c r="V49" s="115">
        <v>0.26852846401718583</v>
      </c>
    </row>
    <row r="50" spans="1:22" x14ac:dyDescent="0.35">
      <c r="A50" s="16"/>
      <c r="B50" s="36" t="s">
        <v>269</v>
      </c>
      <c r="C50" s="88">
        <v>2138</v>
      </c>
      <c r="D50" s="89">
        <v>100</v>
      </c>
      <c r="E50" s="88">
        <v>1998</v>
      </c>
      <c r="F50" s="89">
        <v>100</v>
      </c>
      <c r="G50" s="88">
        <v>3602</v>
      </c>
      <c r="H50" s="89">
        <v>100</v>
      </c>
      <c r="I50" s="88">
        <v>3929</v>
      </c>
      <c r="J50" s="89">
        <v>100</v>
      </c>
      <c r="K50" s="88">
        <v>4141</v>
      </c>
      <c r="L50" s="89">
        <v>100</v>
      </c>
      <c r="M50" s="88">
        <v>4354</v>
      </c>
      <c r="N50" s="89">
        <v>100</v>
      </c>
      <c r="O50" s="88">
        <v>5270</v>
      </c>
      <c r="P50" s="89">
        <v>100</v>
      </c>
      <c r="Q50" s="88">
        <v>6053</v>
      </c>
      <c r="R50" s="89">
        <v>99.999999999999986</v>
      </c>
      <c r="S50" s="135">
        <v>5914</v>
      </c>
      <c r="T50" s="136">
        <v>100.00000000000001</v>
      </c>
      <c r="U50" s="135">
        <v>5586</v>
      </c>
      <c r="V50" s="136">
        <v>100</v>
      </c>
    </row>
    <row r="51" spans="1:22" x14ac:dyDescent="0.35">
      <c r="A51" s="16"/>
      <c r="B51" s="34"/>
      <c r="C51" s="75"/>
      <c r="D51" s="79"/>
      <c r="E51" s="75"/>
      <c r="F51" s="79"/>
      <c r="G51" s="75"/>
      <c r="H51" s="79"/>
      <c r="I51" s="75"/>
      <c r="J51" s="79"/>
      <c r="K51" s="75"/>
      <c r="L51" s="79"/>
      <c r="M51" s="45"/>
      <c r="N51" s="42"/>
      <c r="O51" s="45"/>
      <c r="P51" s="42"/>
      <c r="Q51" s="45"/>
      <c r="R51" s="42"/>
      <c r="S51" s="45"/>
      <c r="T51" s="42"/>
      <c r="U51" s="42"/>
      <c r="V51" s="42"/>
    </row>
    <row r="52" spans="1:22" x14ac:dyDescent="0.35">
      <c r="A52" s="16"/>
      <c r="B52" s="34"/>
      <c r="C52" s="77"/>
      <c r="D52" s="76"/>
      <c r="E52" s="77"/>
      <c r="F52" s="76"/>
      <c r="G52" s="77"/>
      <c r="H52" s="76"/>
      <c r="I52" s="77"/>
      <c r="J52" s="76"/>
      <c r="K52" s="77"/>
      <c r="L52" s="76"/>
      <c r="M52" s="77"/>
      <c r="N52" s="76"/>
      <c r="O52" s="77"/>
      <c r="P52" s="76"/>
      <c r="Q52" s="77"/>
      <c r="R52" s="76"/>
      <c r="S52" s="77"/>
      <c r="T52" s="76"/>
      <c r="U52" s="76"/>
      <c r="V52" s="76"/>
    </row>
    <row r="53" spans="1:22" x14ac:dyDescent="0.35">
      <c r="A53" s="16"/>
      <c r="B53" s="37"/>
      <c r="C53" s="77"/>
      <c r="D53" s="76"/>
      <c r="E53" s="77"/>
      <c r="F53" s="76"/>
      <c r="G53" s="77"/>
      <c r="H53" s="76"/>
      <c r="I53" s="77"/>
      <c r="J53" s="76"/>
      <c r="K53" s="77"/>
      <c r="L53" s="76"/>
      <c r="M53" s="77"/>
      <c r="N53" s="76"/>
      <c r="O53" s="77"/>
      <c r="P53" s="76"/>
      <c r="Q53" s="77"/>
      <c r="R53" s="76"/>
      <c r="S53" s="77"/>
      <c r="T53" s="76"/>
      <c r="U53" s="76"/>
      <c r="V53" s="76"/>
    </row>
    <row r="54" spans="1:22" x14ac:dyDescent="0.35">
      <c r="A54" s="16"/>
      <c r="B54" s="34"/>
      <c r="C54" s="75"/>
      <c r="D54" s="76"/>
      <c r="E54" s="75"/>
      <c r="F54" s="76"/>
      <c r="G54" s="75"/>
      <c r="H54" s="76"/>
      <c r="I54" s="75"/>
      <c r="J54" s="76"/>
      <c r="K54" s="75"/>
      <c r="L54" s="76"/>
      <c r="M54" s="75"/>
      <c r="N54" s="76"/>
      <c r="O54" s="75"/>
      <c r="P54" s="76"/>
      <c r="Q54" s="75"/>
      <c r="R54" s="76"/>
      <c r="S54" s="75"/>
      <c r="T54" s="76"/>
      <c r="U54" s="76"/>
      <c r="V54" s="76"/>
    </row>
    <row r="55" spans="1:22" x14ac:dyDescent="0.35">
      <c r="A55" s="16"/>
      <c r="B55" s="34"/>
      <c r="C55" s="77"/>
      <c r="D55" s="76"/>
      <c r="E55" s="77"/>
      <c r="F55" s="76"/>
      <c r="G55" s="77"/>
      <c r="H55" s="76"/>
      <c r="I55" s="77"/>
      <c r="J55" s="76"/>
      <c r="K55" s="77"/>
      <c r="L55" s="76"/>
      <c r="M55" s="77"/>
      <c r="N55" s="76"/>
      <c r="O55" s="77"/>
      <c r="P55" s="76"/>
      <c r="Q55" s="77"/>
      <c r="R55" s="76"/>
      <c r="S55" s="77"/>
      <c r="T55" s="76"/>
      <c r="U55" s="76"/>
      <c r="V55" s="76"/>
    </row>
    <row r="56" spans="1:22" x14ac:dyDescent="0.35">
      <c r="A56" s="16"/>
      <c r="B56" s="34"/>
      <c r="C56" s="75"/>
      <c r="D56" s="75"/>
      <c r="E56" s="75"/>
      <c r="F56" s="75"/>
      <c r="G56" s="75"/>
      <c r="H56" s="75"/>
      <c r="I56" s="75"/>
      <c r="J56" s="75"/>
      <c r="K56" s="75"/>
      <c r="L56" s="75"/>
      <c r="M56" s="75"/>
      <c r="N56" s="75"/>
      <c r="O56" s="75"/>
      <c r="P56" s="75"/>
      <c r="Q56" s="75"/>
      <c r="R56" s="75"/>
      <c r="S56" s="75"/>
      <c r="T56" s="75"/>
      <c r="U56" s="75"/>
      <c r="V56" s="75"/>
    </row>
    <row r="57" spans="1:22" x14ac:dyDescent="0.35">
      <c r="A57" s="16"/>
      <c r="B57" s="34"/>
      <c r="C57" s="75"/>
      <c r="D57" s="79"/>
      <c r="E57" s="75"/>
      <c r="F57" s="79"/>
      <c r="G57" s="75"/>
      <c r="H57" s="79"/>
      <c r="I57" s="75"/>
      <c r="J57" s="79"/>
      <c r="K57" s="75"/>
      <c r="L57" s="79"/>
      <c r="M57" s="75"/>
      <c r="N57" s="79"/>
      <c r="O57" s="75"/>
      <c r="P57" s="79"/>
      <c r="Q57" s="75"/>
      <c r="R57" s="79"/>
      <c r="S57" s="75"/>
      <c r="T57" s="79"/>
      <c r="U57" s="79"/>
      <c r="V57" s="79"/>
    </row>
    <row r="58" spans="1:22" x14ac:dyDescent="0.35">
      <c r="A58" s="16"/>
      <c r="B58" s="34"/>
      <c r="C58" s="77"/>
      <c r="D58" s="76"/>
      <c r="E58" s="77"/>
      <c r="F58" s="76"/>
      <c r="G58" s="77"/>
      <c r="H58" s="76"/>
      <c r="I58" s="77"/>
      <c r="J58" s="76"/>
      <c r="K58" s="77"/>
      <c r="L58" s="76"/>
      <c r="M58" s="77"/>
      <c r="N58" s="76"/>
      <c r="O58" s="77"/>
      <c r="P58" s="76"/>
      <c r="Q58" s="77"/>
      <c r="R58" s="76"/>
      <c r="S58" s="77"/>
      <c r="T58" s="76"/>
      <c r="U58" s="76"/>
      <c r="V58" s="76"/>
    </row>
  </sheetData>
  <mergeCells count="10">
    <mergeCell ref="U3:V3"/>
    <mergeCell ref="C3:D3"/>
    <mergeCell ref="E3:F3"/>
    <mergeCell ref="G3:H3"/>
    <mergeCell ref="I3:J3"/>
    <mergeCell ref="K3:L3"/>
    <mergeCell ref="M3:N3"/>
    <mergeCell ref="O3:P3"/>
    <mergeCell ref="S3:T3"/>
    <mergeCell ref="Q3:R3"/>
  </mergeCells>
  <conditionalFormatting sqref="C6:C17">
    <cfRule type="cellIs" dxfId="347" priority="52" operator="between">
      <formula>1</formula>
      <formula>3</formula>
    </cfRule>
  </conditionalFormatting>
  <conditionalFormatting sqref="C23:C33">
    <cfRule type="cellIs" dxfId="346" priority="51" operator="between">
      <formula>1</formula>
      <formula>3</formula>
    </cfRule>
  </conditionalFormatting>
  <conditionalFormatting sqref="C38:C49">
    <cfRule type="cellIs" dxfId="345" priority="50" operator="between">
      <formula>1</formula>
      <formula>3</formula>
    </cfRule>
  </conditionalFormatting>
  <conditionalFormatting sqref="E6:E17">
    <cfRule type="cellIs" dxfId="344" priority="49" operator="between">
      <formula>1</formula>
      <formula>3</formula>
    </cfRule>
  </conditionalFormatting>
  <conditionalFormatting sqref="E23 E25:E30 E32:E33">
    <cfRule type="cellIs" dxfId="343" priority="48" operator="between">
      <formula>1</formula>
      <formula>3</formula>
    </cfRule>
  </conditionalFormatting>
  <conditionalFormatting sqref="E38:E49">
    <cfRule type="cellIs" dxfId="342" priority="47" operator="between">
      <formula>1</formula>
      <formula>3</formula>
    </cfRule>
  </conditionalFormatting>
  <conditionalFormatting sqref="G6:G17">
    <cfRule type="cellIs" dxfId="341" priority="46" operator="between">
      <formula>1</formula>
      <formula>3</formula>
    </cfRule>
  </conditionalFormatting>
  <conditionalFormatting sqref="G23 G25:G30 G32">
    <cfRule type="cellIs" dxfId="340" priority="45" operator="between">
      <formula>1</formula>
      <formula>3</formula>
    </cfRule>
  </conditionalFormatting>
  <conditionalFormatting sqref="G38:G49">
    <cfRule type="cellIs" dxfId="339" priority="44" operator="between">
      <formula>1</formula>
      <formula>3</formula>
    </cfRule>
  </conditionalFormatting>
  <conditionalFormatting sqref="I6:I17">
    <cfRule type="cellIs" dxfId="338" priority="43" operator="between">
      <formula>1</formula>
      <formula>3</formula>
    </cfRule>
  </conditionalFormatting>
  <conditionalFormatting sqref="I22:I33">
    <cfRule type="cellIs" dxfId="337" priority="42" operator="between">
      <formula>1</formula>
      <formula>3</formula>
    </cfRule>
  </conditionalFormatting>
  <conditionalFormatting sqref="I38:I49">
    <cfRule type="cellIs" dxfId="336" priority="41" operator="between">
      <formula>1</formula>
      <formula>3</formula>
    </cfRule>
  </conditionalFormatting>
  <conditionalFormatting sqref="K6:K17">
    <cfRule type="cellIs" dxfId="335" priority="40" operator="between">
      <formula>1</formula>
      <formula>3</formula>
    </cfRule>
  </conditionalFormatting>
  <conditionalFormatting sqref="K22:K23 K25:K33">
    <cfRule type="cellIs" dxfId="334" priority="39" operator="between">
      <formula>1</formula>
      <formula>3</formula>
    </cfRule>
  </conditionalFormatting>
  <conditionalFormatting sqref="K38:K49">
    <cfRule type="cellIs" dxfId="333" priority="38" operator="between">
      <formula>1</formula>
      <formula>3</formula>
    </cfRule>
  </conditionalFormatting>
  <conditionalFormatting sqref="M6:M17">
    <cfRule type="cellIs" dxfId="332" priority="37" operator="between">
      <formula>1</formula>
      <formula>3</formula>
    </cfRule>
  </conditionalFormatting>
  <conditionalFormatting sqref="M22:M33">
    <cfRule type="cellIs" dxfId="331" priority="36" operator="between">
      <formula>1</formula>
      <formula>3</formula>
    </cfRule>
  </conditionalFormatting>
  <conditionalFormatting sqref="M38:M49">
    <cfRule type="cellIs" dxfId="330" priority="35" operator="between">
      <formula>1</formula>
      <formula>3</formula>
    </cfRule>
  </conditionalFormatting>
  <conditionalFormatting sqref="O6:O17">
    <cfRule type="cellIs" dxfId="329" priority="34" operator="between">
      <formula>1</formula>
      <formula>3</formula>
    </cfRule>
  </conditionalFormatting>
  <conditionalFormatting sqref="O23:O33">
    <cfRule type="cellIs" dxfId="328" priority="33" operator="between">
      <formula>1</formula>
      <formula>3</formula>
    </cfRule>
  </conditionalFormatting>
  <conditionalFormatting sqref="O38:O49">
    <cfRule type="cellIs" dxfId="327" priority="32" operator="between">
      <formula>1</formula>
      <formula>3</formula>
    </cfRule>
  </conditionalFormatting>
  <conditionalFormatting sqref="Q6:Q17">
    <cfRule type="cellIs" dxfId="326" priority="31" operator="between">
      <formula>1</formula>
      <formula>3</formula>
    </cfRule>
  </conditionalFormatting>
  <conditionalFormatting sqref="Q22:Q33">
    <cfRule type="cellIs" dxfId="325" priority="30" operator="between">
      <formula>1</formula>
      <formula>3</formula>
    </cfRule>
  </conditionalFormatting>
  <conditionalFormatting sqref="Q38:Q49">
    <cfRule type="cellIs" dxfId="324" priority="29" operator="between">
      <formula>1</formula>
      <formula>3</formula>
    </cfRule>
  </conditionalFormatting>
  <conditionalFormatting sqref="C22">
    <cfRule type="cellIs" dxfId="323" priority="19" operator="between">
      <formula>1</formula>
      <formula>3</formula>
    </cfRule>
  </conditionalFormatting>
  <conditionalFormatting sqref="E22">
    <cfRule type="cellIs" dxfId="322" priority="18" operator="between">
      <formula>1</formula>
      <formula>3</formula>
    </cfRule>
  </conditionalFormatting>
  <conditionalFormatting sqref="G22">
    <cfRule type="cellIs" dxfId="321" priority="17" operator="between">
      <formula>1</formula>
      <formula>3</formula>
    </cfRule>
  </conditionalFormatting>
  <conditionalFormatting sqref="G24">
    <cfRule type="cellIs" dxfId="320" priority="16" operator="between">
      <formula>1</formula>
      <formula>3</formula>
    </cfRule>
  </conditionalFormatting>
  <conditionalFormatting sqref="E24">
    <cfRule type="cellIs" dxfId="319" priority="15" operator="between">
      <formula>1</formula>
      <formula>3</formula>
    </cfRule>
  </conditionalFormatting>
  <conditionalFormatting sqref="E31">
    <cfRule type="cellIs" dxfId="318" priority="14" operator="between">
      <formula>1</formula>
      <formula>3</formula>
    </cfRule>
  </conditionalFormatting>
  <conditionalFormatting sqref="G31">
    <cfRule type="cellIs" dxfId="317" priority="13" operator="between">
      <formula>1</formula>
      <formula>3</formula>
    </cfRule>
  </conditionalFormatting>
  <conditionalFormatting sqref="G33">
    <cfRule type="cellIs" dxfId="316" priority="12" operator="between">
      <formula>1</formula>
      <formula>3</formula>
    </cfRule>
  </conditionalFormatting>
  <conditionalFormatting sqref="K24">
    <cfRule type="cellIs" dxfId="315" priority="11" operator="between">
      <formula>1</formula>
      <formula>3</formula>
    </cfRule>
  </conditionalFormatting>
  <conditionalFormatting sqref="O22">
    <cfRule type="cellIs" dxfId="314" priority="10" operator="between">
      <formula>1</formula>
      <formula>3</formula>
    </cfRule>
  </conditionalFormatting>
  <conditionalFormatting sqref="S6:S17">
    <cfRule type="cellIs" dxfId="313" priority="9" operator="between">
      <formula>1</formula>
      <formula>3</formula>
    </cfRule>
  </conditionalFormatting>
  <conditionalFormatting sqref="S22:S33">
    <cfRule type="cellIs" dxfId="312" priority="8" operator="between">
      <formula>1</formula>
      <formula>3</formula>
    </cfRule>
  </conditionalFormatting>
  <conditionalFormatting sqref="S38:S49">
    <cfRule type="cellIs" dxfId="311" priority="7" operator="between">
      <formula>1</formula>
      <formula>3</formula>
    </cfRule>
  </conditionalFormatting>
  <conditionalFormatting sqref="X22:X23 X25:X33">
    <cfRule type="cellIs" dxfId="310" priority="6" operator="between">
      <formula>1</formula>
      <formula>3</formula>
    </cfRule>
  </conditionalFormatting>
  <conditionalFormatting sqref="X24">
    <cfRule type="cellIs" dxfId="309" priority="5" operator="between">
      <formula>1</formula>
      <formula>3</formula>
    </cfRule>
  </conditionalFormatting>
  <conditionalFormatting sqref="U6:U17">
    <cfRule type="cellIs" dxfId="308" priority="4" operator="between">
      <formula>1</formula>
      <formula>3</formula>
    </cfRule>
  </conditionalFormatting>
  <conditionalFormatting sqref="U22:U32">
    <cfRule type="cellIs" dxfId="307" priority="3" operator="between">
      <formula>1</formula>
      <formula>3</formula>
    </cfRule>
  </conditionalFormatting>
  <conditionalFormatting sqref="U38:U49">
    <cfRule type="cellIs" dxfId="306" priority="2" operator="between">
      <formula>1</formula>
      <formula>3</formula>
    </cfRule>
  </conditionalFormatting>
  <conditionalFormatting sqref="U33">
    <cfRule type="cellIs" dxfId="305" priority="1" operator="between">
      <formula>1</formula>
      <formula>3</formula>
    </cfRule>
  </conditionalFormatting>
  <pageMargins left="0.51181102362204722" right="0.70866141732283472" top="0.55118110236220474" bottom="0.74803149606299213" header="0.31496062992125984" footer="0.31496062992125984"/>
  <pageSetup paperSize="121" scale="74" orientation="landscape" r:id="rId1"/>
  <headerFooter>
    <oddHeader>&amp;C&amp;"Arial Black"&amp;11&amp;KFF0000OFFICIAL&amp;1#</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V79"/>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22.3984375" customWidth="1"/>
    <col min="3" max="16" width="7.73046875" customWidth="1"/>
  </cols>
  <sheetData>
    <row r="1" spans="1:22" ht="55.5" customHeight="1" x14ac:dyDescent="0.35">
      <c r="B1" s="25" t="s">
        <v>210</v>
      </c>
      <c r="C1" s="16"/>
      <c r="D1" s="16"/>
      <c r="E1" s="16"/>
      <c r="F1" s="16"/>
      <c r="G1" s="16"/>
      <c r="H1" s="16"/>
      <c r="I1" s="16"/>
      <c r="J1" s="16"/>
      <c r="K1" s="16"/>
      <c r="L1" s="16"/>
      <c r="M1" s="16"/>
      <c r="N1" s="16"/>
      <c r="O1" s="16"/>
      <c r="P1" s="16"/>
      <c r="Q1" s="16"/>
      <c r="R1" s="16"/>
      <c r="S1" s="16"/>
      <c r="T1" s="16"/>
      <c r="U1" s="16"/>
      <c r="V1" s="16"/>
    </row>
    <row r="2" spans="1:22" ht="15" x14ac:dyDescent="0.35">
      <c r="A2" s="16"/>
      <c r="B2" s="32" t="s">
        <v>454</v>
      </c>
      <c r="C2" s="16"/>
      <c r="D2" s="16"/>
      <c r="E2" s="16"/>
      <c r="F2" s="16"/>
      <c r="G2" s="16"/>
      <c r="H2" s="16"/>
      <c r="I2" s="16"/>
      <c r="J2" s="16"/>
      <c r="K2" s="16"/>
      <c r="L2" s="16"/>
      <c r="M2" s="16"/>
      <c r="N2" s="16"/>
      <c r="O2" s="16"/>
      <c r="P2" s="16"/>
      <c r="Q2" s="16"/>
      <c r="R2" s="16"/>
      <c r="S2" s="16"/>
      <c r="T2" s="16"/>
      <c r="U2" s="16"/>
      <c r="V2" s="16"/>
    </row>
    <row r="3" spans="1:22" ht="15" x14ac:dyDescent="0.35">
      <c r="A3" s="38"/>
      <c r="B3" s="48"/>
      <c r="C3" s="230" t="s">
        <v>382</v>
      </c>
      <c r="D3" s="231"/>
      <c r="E3" s="230" t="s">
        <v>383</v>
      </c>
      <c r="F3" s="231"/>
      <c r="G3" s="230" t="s">
        <v>384</v>
      </c>
      <c r="H3" s="231"/>
      <c r="I3" s="230" t="s">
        <v>385</v>
      </c>
      <c r="J3" s="231"/>
      <c r="K3" s="230" t="s">
        <v>386</v>
      </c>
      <c r="L3" s="231"/>
      <c r="M3" s="230" t="s">
        <v>387</v>
      </c>
      <c r="N3" s="231"/>
      <c r="O3" s="230" t="s">
        <v>388</v>
      </c>
      <c r="P3" s="231"/>
      <c r="Q3" s="230" t="s">
        <v>389</v>
      </c>
      <c r="R3" s="231"/>
      <c r="S3" s="230" t="s">
        <v>390</v>
      </c>
      <c r="T3" s="231"/>
      <c r="U3" s="230" t="s">
        <v>391</v>
      </c>
      <c r="V3" s="231"/>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5" x14ac:dyDescent="0.35">
      <c r="A5" s="15"/>
      <c r="B5" s="33" t="s">
        <v>278</v>
      </c>
      <c r="C5" s="45"/>
      <c r="D5" s="45"/>
      <c r="E5" s="45"/>
      <c r="F5" s="45"/>
      <c r="G5" s="45"/>
      <c r="H5" s="45"/>
      <c r="I5" s="45"/>
      <c r="J5" s="45"/>
      <c r="K5" s="45"/>
      <c r="L5" s="45"/>
      <c r="M5" s="45"/>
      <c r="N5" s="45"/>
      <c r="O5" s="45"/>
      <c r="P5" s="45"/>
      <c r="Q5" s="45"/>
      <c r="R5" s="45"/>
    </row>
    <row r="6" spans="1:22" ht="12.75" customHeight="1" x14ac:dyDescent="0.35">
      <c r="A6" s="15"/>
      <c r="B6" s="34" t="s">
        <v>188</v>
      </c>
      <c r="C6" s="58">
        <v>73</v>
      </c>
      <c r="D6" s="42">
        <v>1.246797608881298</v>
      </c>
      <c r="E6" s="58">
        <v>74</v>
      </c>
      <c r="F6" s="42">
        <v>1.3219006788138621</v>
      </c>
      <c r="G6" s="58">
        <v>75</v>
      </c>
      <c r="H6" s="42">
        <v>0.93714856928651757</v>
      </c>
      <c r="I6" s="58">
        <v>64</v>
      </c>
      <c r="J6" s="42">
        <v>0.78029748841745916</v>
      </c>
      <c r="K6" s="58">
        <v>64</v>
      </c>
      <c r="L6" s="42">
        <v>0.73664825046040516</v>
      </c>
      <c r="M6" s="58">
        <v>63</v>
      </c>
      <c r="N6" s="42">
        <v>0.68174439995671465</v>
      </c>
      <c r="O6" s="58">
        <v>62</v>
      </c>
      <c r="P6" s="42">
        <v>0.56492027334851935</v>
      </c>
      <c r="Q6" s="58">
        <v>94</v>
      </c>
      <c r="R6" s="42">
        <v>0.79600304852231341</v>
      </c>
      <c r="S6" s="139">
        <v>96</v>
      </c>
      <c r="T6" s="115">
        <v>0.90344438170525121</v>
      </c>
      <c r="U6" s="139">
        <v>78</v>
      </c>
      <c r="V6" s="115">
        <v>0.79462102689486558</v>
      </c>
    </row>
    <row r="7" spans="1:22" ht="12.75" customHeight="1" x14ac:dyDescent="0.35">
      <c r="A7" s="15"/>
      <c r="B7" s="34" t="s">
        <v>190</v>
      </c>
      <c r="C7" s="58">
        <v>1141</v>
      </c>
      <c r="D7" s="42">
        <v>19.487617421007684</v>
      </c>
      <c r="E7" s="58">
        <v>1083</v>
      </c>
      <c r="F7" s="42">
        <v>19.346195069667736</v>
      </c>
      <c r="G7" s="58">
        <v>1654</v>
      </c>
      <c r="H7" s="42">
        <v>20.667249781332</v>
      </c>
      <c r="I7" s="58">
        <v>1892</v>
      </c>
      <c r="J7" s="42">
        <v>23.067544501341136</v>
      </c>
      <c r="K7" s="58">
        <v>2121</v>
      </c>
      <c r="L7" s="42">
        <v>24.412983425414364</v>
      </c>
      <c r="M7" s="58">
        <v>2375</v>
      </c>
      <c r="N7" s="42">
        <v>25.700681744399954</v>
      </c>
      <c r="O7" s="58">
        <v>2885</v>
      </c>
      <c r="P7" s="42">
        <v>26.287015945330296</v>
      </c>
      <c r="Q7" s="58">
        <v>3059</v>
      </c>
      <c r="R7" s="42">
        <v>25.903971547125078</v>
      </c>
      <c r="S7" s="139">
        <v>2794</v>
      </c>
      <c r="T7" s="115">
        <v>26.293995859213247</v>
      </c>
      <c r="U7" s="139">
        <v>2836</v>
      </c>
      <c r="V7" s="115">
        <v>28.891605541972293</v>
      </c>
    </row>
    <row r="8" spans="1:22" x14ac:dyDescent="0.35">
      <c r="A8" s="6"/>
      <c r="B8" s="34" t="s">
        <v>293</v>
      </c>
      <c r="C8" s="58">
        <v>280</v>
      </c>
      <c r="D8" s="42">
        <v>4.7822374039282662</v>
      </c>
      <c r="E8" s="58">
        <v>238</v>
      </c>
      <c r="F8" s="42">
        <v>4.2515183994283676</v>
      </c>
      <c r="G8" s="58">
        <v>331</v>
      </c>
      <c r="H8" s="42">
        <v>4.135949019117831</v>
      </c>
      <c r="I8" s="58">
        <v>320</v>
      </c>
      <c r="J8" s="42">
        <v>3.901487442087296</v>
      </c>
      <c r="K8" s="58">
        <v>335</v>
      </c>
      <c r="L8" s="42">
        <v>3.8558931860036831</v>
      </c>
      <c r="M8" s="58">
        <v>420</v>
      </c>
      <c r="N8" s="42">
        <v>4.5449626663780975</v>
      </c>
      <c r="O8" s="58">
        <v>447</v>
      </c>
      <c r="P8" s="42">
        <v>4.0728929384965831</v>
      </c>
      <c r="Q8" s="58">
        <v>480</v>
      </c>
      <c r="R8" s="42">
        <v>4.0646964179862817</v>
      </c>
      <c r="S8" s="139">
        <v>426</v>
      </c>
      <c r="T8" s="115">
        <v>4.0090344438170531</v>
      </c>
      <c r="U8" s="139">
        <v>457</v>
      </c>
      <c r="V8" s="115">
        <v>4.6556642216788919</v>
      </c>
    </row>
    <row r="9" spans="1:22" x14ac:dyDescent="0.35">
      <c r="A9" s="6"/>
      <c r="B9" s="34" t="s">
        <v>294</v>
      </c>
      <c r="C9" s="58">
        <v>281</v>
      </c>
      <c r="D9" s="42">
        <v>4.7993168232280103</v>
      </c>
      <c r="E9" s="58">
        <v>240</v>
      </c>
      <c r="F9" s="42">
        <v>4.287245444801715</v>
      </c>
      <c r="G9" s="58">
        <v>356</v>
      </c>
      <c r="H9" s="42">
        <v>4.4483318755466694</v>
      </c>
      <c r="I9" s="58">
        <v>371</v>
      </c>
      <c r="J9" s="42">
        <v>4.5232870031699592</v>
      </c>
      <c r="K9" s="58">
        <v>356</v>
      </c>
      <c r="L9" s="42">
        <v>4.097605893186004</v>
      </c>
      <c r="M9" s="58">
        <v>349</v>
      </c>
      <c r="N9" s="42">
        <v>3.7766475489665621</v>
      </c>
      <c r="O9" s="58">
        <v>338</v>
      </c>
      <c r="P9" s="42">
        <v>3.0797266514806378</v>
      </c>
      <c r="Q9" s="58">
        <v>456</v>
      </c>
      <c r="R9" s="42">
        <v>3.8614615970869672</v>
      </c>
      <c r="S9" s="139">
        <v>427</v>
      </c>
      <c r="T9" s="115">
        <v>4.0184453227931485</v>
      </c>
      <c r="U9" s="139">
        <v>414</v>
      </c>
      <c r="V9" s="115">
        <v>4.21760391198044</v>
      </c>
    </row>
    <row r="10" spans="1:22" s="91" customFormat="1" ht="13.15" x14ac:dyDescent="0.4">
      <c r="A10" s="90"/>
      <c r="B10" s="34" t="s">
        <v>196</v>
      </c>
      <c r="C10" s="58">
        <v>764</v>
      </c>
      <c r="D10" s="63">
        <v>13.048676345004271</v>
      </c>
      <c r="E10" s="58">
        <v>683</v>
      </c>
      <c r="F10" s="63">
        <v>12.200785994998213</v>
      </c>
      <c r="G10" s="58">
        <v>990</v>
      </c>
      <c r="H10" s="63">
        <v>12.370361114582032</v>
      </c>
      <c r="I10" s="58">
        <v>1068</v>
      </c>
      <c r="J10" s="63">
        <v>13.021214337966351</v>
      </c>
      <c r="K10" s="58">
        <v>1137</v>
      </c>
      <c r="L10" s="63">
        <v>13.087016574585636</v>
      </c>
      <c r="M10" s="58">
        <v>1203</v>
      </c>
      <c r="N10" s="63">
        <v>13.018071637268694</v>
      </c>
      <c r="O10" s="58">
        <v>1284</v>
      </c>
      <c r="P10" s="63">
        <v>11.699316628701595</v>
      </c>
      <c r="Q10" s="58">
        <v>1541</v>
      </c>
      <c r="R10" s="63">
        <v>13.049369125243459</v>
      </c>
      <c r="S10" s="139">
        <v>1368</v>
      </c>
      <c r="T10" s="115">
        <v>12.87408243929983</v>
      </c>
      <c r="U10" s="139">
        <v>1315</v>
      </c>
      <c r="V10" s="115">
        <v>13.396495517522414</v>
      </c>
    </row>
    <row r="11" spans="1:22" x14ac:dyDescent="0.35">
      <c r="A11" s="16"/>
      <c r="B11" s="34" t="s">
        <v>295</v>
      </c>
      <c r="C11" s="58">
        <v>115</v>
      </c>
      <c r="D11" s="42">
        <v>1.9641332194705381</v>
      </c>
      <c r="E11" s="58">
        <v>111</v>
      </c>
      <c r="F11" s="42">
        <v>1.982851018220793</v>
      </c>
      <c r="G11" s="58">
        <v>149</v>
      </c>
      <c r="H11" s="42">
        <v>1.8618018243158816</v>
      </c>
      <c r="I11" s="58">
        <v>136</v>
      </c>
      <c r="J11" s="42">
        <v>1.6581321628871006</v>
      </c>
      <c r="K11" s="58">
        <v>197</v>
      </c>
      <c r="L11" s="42">
        <v>2.2674953959484347</v>
      </c>
      <c r="M11" s="58">
        <v>158</v>
      </c>
      <c r="N11" s="42">
        <v>1.709771669732713</v>
      </c>
      <c r="O11" s="58">
        <v>225</v>
      </c>
      <c r="P11" s="42">
        <v>2.0501138952164011</v>
      </c>
      <c r="Q11" s="58">
        <v>266</v>
      </c>
      <c r="R11" s="42">
        <v>2.2525192649673977</v>
      </c>
      <c r="S11" s="139">
        <v>203</v>
      </c>
      <c r="T11" s="115">
        <v>1.9104084321475625</v>
      </c>
      <c r="U11" s="139">
        <v>149</v>
      </c>
      <c r="V11" s="115">
        <v>1.5179299103504482</v>
      </c>
    </row>
    <row r="12" spans="1:22" s="91" customFormat="1" ht="13.15" x14ac:dyDescent="0.4">
      <c r="A12" s="90"/>
      <c r="B12" s="37" t="s">
        <v>296</v>
      </c>
      <c r="C12" s="58">
        <v>819</v>
      </c>
      <c r="D12" s="79">
        <v>13.988044406490181</v>
      </c>
      <c r="E12" s="58">
        <v>758</v>
      </c>
      <c r="F12" s="79">
        <v>13.540550196498749</v>
      </c>
      <c r="G12" s="58">
        <v>1110</v>
      </c>
      <c r="H12" s="79">
        <v>13.86979882544046</v>
      </c>
      <c r="I12" s="58">
        <v>1278</v>
      </c>
      <c r="J12" s="79">
        <v>15.581565471836138</v>
      </c>
      <c r="K12" s="58">
        <v>1473</v>
      </c>
      <c r="L12" s="79">
        <v>16.954419889502763</v>
      </c>
      <c r="M12" s="58">
        <v>1522</v>
      </c>
      <c r="N12" s="79">
        <v>16.470078995779676</v>
      </c>
      <c r="O12" s="58">
        <v>2049</v>
      </c>
      <c r="P12" s="79">
        <v>18.669703872437356</v>
      </c>
      <c r="Q12" s="58">
        <v>2200</v>
      </c>
      <c r="R12" s="79">
        <v>18.629858582437127</v>
      </c>
      <c r="S12" s="139">
        <v>1817</v>
      </c>
      <c r="T12" s="115">
        <v>17.0995670995671</v>
      </c>
      <c r="U12" s="139">
        <v>1562</v>
      </c>
      <c r="V12" s="115">
        <v>15.912795436022819</v>
      </c>
    </row>
    <row r="13" spans="1:22" x14ac:dyDescent="0.35">
      <c r="A13" s="16"/>
      <c r="B13" s="34" t="s">
        <v>297</v>
      </c>
      <c r="C13" s="58">
        <v>1031</v>
      </c>
      <c r="D13" s="76">
        <v>17.608881298035868</v>
      </c>
      <c r="E13" s="58">
        <v>1145</v>
      </c>
      <c r="F13" s="76">
        <v>20.453733476241514</v>
      </c>
      <c r="G13" s="58">
        <v>1653</v>
      </c>
      <c r="H13" s="76">
        <v>20.654754467074845</v>
      </c>
      <c r="I13" s="58">
        <v>1455</v>
      </c>
      <c r="J13" s="76">
        <v>17.739575713240676</v>
      </c>
      <c r="K13" s="58">
        <v>1357</v>
      </c>
      <c r="L13" s="76">
        <v>15.619244935543279</v>
      </c>
      <c r="M13" s="58">
        <v>1412</v>
      </c>
      <c r="N13" s="76">
        <v>15.279731630775888</v>
      </c>
      <c r="O13" s="58">
        <v>1608</v>
      </c>
      <c r="P13" s="76">
        <v>14.651480637813211</v>
      </c>
      <c r="Q13" s="58">
        <v>1539</v>
      </c>
      <c r="R13" s="76">
        <v>13.032432890168517</v>
      </c>
      <c r="S13" s="139">
        <v>1651</v>
      </c>
      <c r="T13" s="115">
        <v>15.537361189535105</v>
      </c>
      <c r="U13" s="139">
        <v>1384</v>
      </c>
      <c r="V13" s="115">
        <v>14.099429502852487</v>
      </c>
    </row>
    <row r="14" spans="1:22" x14ac:dyDescent="0.35">
      <c r="A14" s="16"/>
      <c r="B14" s="37" t="s">
        <v>298</v>
      </c>
      <c r="C14" s="58">
        <v>650</v>
      </c>
      <c r="D14" s="79">
        <v>11.101622544833475</v>
      </c>
      <c r="E14" s="58">
        <v>671</v>
      </c>
      <c r="F14" s="79">
        <v>11.986423722758129</v>
      </c>
      <c r="G14" s="58">
        <v>1036</v>
      </c>
      <c r="H14" s="55">
        <v>12.945145570411096</v>
      </c>
      <c r="I14" s="58">
        <v>1021</v>
      </c>
      <c r="J14" s="55">
        <v>12.448183369909778</v>
      </c>
      <c r="K14" s="58">
        <v>1036</v>
      </c>
      <c r="L14" s="55">
        <v>11.924493554327809</v>
      </c>
      <c r="M14" s="58">
        <v>1089</v>
      </c>
      <c r="N14" s="55">
        <v>11.784438913537496</v>
      </c>
      <c r="O14" s="58">
        <v>1285</v>
      </c>
      <c r="P14" s="55">
        <v>11.708428246013668</v>
      </c>
      <c r="Q14" s="58">
        <v>1436</v>
      </c>
      <c r="R14" s="55">
        <v>12.160216783808959</v>
      </c>
      <c r="S14" s="139">
        <v>1392</v>
      </c>
      <c r="T14" s="115">
        <v>13.099943534726144</v>
      </c>
      <c r="U14" s="139">
        <v>1199</v>
      </c>
      <c r="V14" s="115">
        <v>12.214751426242868</v>
      </c>
    </row>
    <row r="15" spans="1:22" x14ac:dyDescent="0.35">
      <c r="A15" s="16"/>
      <c r="B15" s="34" t="s">
        <v>299</v>
      </c>
      <c r="C15" s="58">
        <v>382</v>
      </c>
      <c r="D15" s="79">
        <v>6.5243381725021354</v>
      </c>
      <c r="E15" s="58">
        <v>382</v>
      </c>
      <c r="F15" s="79">
        <v>6.8238656663093966</v>
      </c>
      <c r="G15" s="58">
        <v>360</v>
      </c>
      <c r="H15" s="79">
        <v>4.4983131325752845</v>
      </c>
      <c r="I15" s="58">
        <v>349</v>
      </c>
      <c r="J15" s="79">
        <v>4.2550597415264573</v>
      </c>
      <c r="K15" s="58">
        <v>327</v>
      </c>
      <c r="L15" s="79">
        <v>3.7638121546961325</v>
      </c>
      <c r="M15" s="58">
        <v>354</v>
      </c>
      <c r="N15" s="79">
        <v>3.8307542473758249</v>
      </c>
      <c r="O15" s="58">
        <v>430</v>
      </c>
      <c r="P15" s="79">
        <v>3.917995444191344</v>
      </c>
      <c r="Q15" s="58">
        <v>393</v>
      </c>
      <c r="R15" s="79">
        <v>3.3279701922262679</v>
      </c>
      <c r="S15" s="139">
        <v>208</v>
      </c>
      <c r="T15" s="115">
        <v>1.9574628270280443</v>
      </c>
      <c r="U15" s="139">
        <v>204</v>
      </c>
      <c r="V15" s="115">
        <v>2.0782396088019559</v>
      </c>
    </row>
    <row r="16" spans="1:22" x14ac:dyDescent="0.35">
      <c r="A16" s="16"/>
      <c r="B16" s="34" t="s">
        <v>300</v>
      </c>
      <c r="C16" s="58">
        <v>178</v>
      </c>
      <c r="D16" s="79">
        <v>3.0401366353543979</v>
      </c>
      <c r="E16" s="58">
        <v>99</v>
      </c>
      <c r="F16" s="79">
        <v>1.7684887459807075</v>
      </c>
      <c r="G16" s="58">
        <v>166</v>
      </c>
      <c r="H16" s="79">
        <v>2.074222166687492</v>
      </c>
      <c r="I16" s="58">
        <v>146</v>
      </c>
      <c r="J16" s="79">
        <v>1.7800536454523286</v>
      </c>
      <c r="K16" s="58">
        <v>166</v>
      </c>
      <c r="L16" s="79">
        <v>1.9106813996316758</v>
      </c>
      <c r="M16" s="58">
        <v>196</v>
      </c>
      <c r="N16" s="79">
        <v>2.1209825776431122</v>
      </c>
      <c r="O16" s="58">
        <v>269</v>
      </c>
      <c r="P16" s="79">
        <v>2.451025056947608</v>
      </c>
      <c r="Q16" s="58">
        <v>235</v>
      </c>
      <c r="R16" s="79">
        <v>1.9900076213057838</v>
      </c>
      <c r="S16" s="139">
        <v>165</v>
      </c>
      <c r="T16" s="115">
        <v>1.5527950310559007</v>
      </c>
      <c r="U16" s="139">
        <v>167</v>
      </c>
      <c r="V16" s="115">
        <v>1.7013039934800325</v>
      </c>
    </row>
    <row r="17" spans="1:22" x14ac:dyDescent="0.35">
      <c r="A17" s="16"/>
      <c r="B17" s="34" t="s">
        <v>230</v>
      </c>
      <c r="C17" s="58">
        <v>141</v>
      </c>
      <c r="D17" s="42">
        <v>2.4081981212638768</v>
      </c>
      <c r="E17" s="58">
        <v>114</v>
      </c>
      <c r="F17" s="42">
        <v>2.0364415862808145</v>
      </c>
      <c r="G17" s="58">
        <v>123</v>
      </c>
      <c r="H17" s="42">
        <v>1.5369236536298889</v>
      </c>
      <c r="I17" s="58">
        <v>102</v>
      </c>
      <c r="J17" s="42">
        <v>1.2435991221653255</v>
      </c>
      <c r="K17" s="58">
        <v>119</v>
      </c>
      <c r="L17" s="42">
        <v>1.3697053406998159</v>
      </c>
      <c r="M17" s="58">
        <v>100</v>
      </c>
      <c r="N17" s="42">
        <v>1.0821339681852613</v>
      </c>
      <c r="O17" s="58">
        <v>93</v>
      </c>
      <c r="P17" s="42">
        <v>0.84738041002277908</v>
      </c>
      <c r="Q17" s="58">
        <v>110</v>
      </c>
      <c r="R17" s="42">
        <v>0.93149292912185633</v>
      </c>
      <c r="S17" s="139">
        <v>79</v>
      </c>
      <c r="T17" s="115">
        <v>0.74345943911161305</v>
      </c>
      <c r="U17" s="139">
        <v>51</v>
      </c>
      <c r="V17" s="115">
        <v>0.51955990220048898</v>
      </c>
    </row>
    <row r="18" spans="1:22" x14ac:dyDescent="0.35">
      <c r="A18" s="16"/>
      <c r="B18" s="36" t="s">
        <v>269</v>
      </c>
      <c r="C18" s="88">
        <v>5855</v>
      </c>
      <c r="D18" s="89">
        <v>100</v>
      </c>
      <c r="E18" s="88">
        <v>5598</v>
      </c>
      <c r="F18" s="89">
        <v>100</v>
      </c>
      <c r="G18" s="88">
        <v>8003</v>
      </c>
      <c r="H18" s="89">
        <v>100</v>
      </c>
      <c r="I18" s="88">
        <v>8202</v>
      </c>
      <c r="J18" s="89">
        <v>100</v>
      </c>
      <c r="K18" s="88">
        <v>8688</v>
      </c>
      <c r="L18" s="89">
        <v>100</v>
      </c>
      <c r="M18" s="88">
        <v>9241</v>
      </c>
      <c r="N18" s="89">
        <v>100</v>
      </c>
      <c r="O18" s="88">
        <v>10975</v>
      </c>
      <c r="P18" s="89">
        <v>100</v>
      </c>
      <c r="Q18" s="88">
        <v>11809</v>
      </c>
      <c r="R18" s="89">
        <v>100.00000000000001</v>
      </c>
      <c r="S18" s="135">
        <v>10626</v>
      </c>
      <c r="T18" s="136">
        <v>100.00000000000001</v>
      </c>
      <c r="U18" s="135">
        <v>9816</v>
      </c>
      <c r="V18" s="136">
        <v>100</v>
      </c>
    </row>
    <row r="19" spans="1:22" x14ac:dyDescent="0.35">
      <c r="A19" s="16"/>
      <c r="B19" s="34"/>
      <c r="C19" s="45"/>
      <c r="D19" s="42"/>
      <c r="E19" s="45"/>
      <c r="F19" s="42"/>
      <c r="G19" s="45"/>
      <c r="H19" s="42"/>
      <c r="I19" s="45"/>
      <c r="J19" s="42"/>
      <c r="K19" s="45"/>
      <c r="L19" s="42"/>
      <c r="M19" s="45"/>
      <c r="N19" s="42"/>
      <c r="O19" s="45"/>
      <c r="P19" s="42"/>
      <c r="Q19" s="45"/>
      <c r="R19" s="42"/>
      <c r="S19" s="45"/>
      <c r="T19" s="42"/>
      <c r="U19" s="45"/>
      <c r="V19" s="42"/>
    </row>
    <row r="20" spans="1:22" x14ac:dyDescent="0.35">
      <c r="A20" s="16"/>
      <c r="B20" s="34"/>
      <c r="C20" s="58"/>
      <c r="D20" s="63"/>
      <c r="E20" s="58"/>
      <c r="F20" s="63"/>
      <c r="G20" s="58"/>
      <c r="H20" s="63"/>
      <c r="I20" s="58"/>
      <c r="J20" s="63"/>
      <c r="K20" s="58"/>
      <c r="L20" s="63"/>
      <c r="M20" s="58"/>
      <c r="N20" s="63"/>
      <c r="O20" s="58"/>
      <c r="P20" s="63"/>
      <c r="Q20" s="58"/>
      <c r="R20" s="63"/>
      <c r="S20" s="58"/>
      <c r="T20" s="63"/>
      <c r="U20" s="58"/>
      <c r="V20" s="63"/>
    </row>
    <row r="21" spans="1:22" x14ac:dyDescent="0.35">
      <c r="A21" s="16"/>
      <c r="B21" s="33" t="s">
        <v>285</v>
      </c>
      <c r="C21" s="45"/>
      <c r="D21" s="42"/>
      <c r="E21" s="45"/>
      <c r="F21" s="42"/>
      <c r="G21" s="45"/>
      <c r="H21" s="42"/>
      <c r="I21" s="45"/>
      <c r="J21" s="42"/>
      <c r="K21" s="45"/>
      <c r="L21" s="42"/>
      <c r="M21" s="45"/>
      <c r="N21" s="42"/>
      <c r="O21" s="45"/>
      <c r="P21" s="42"/>
      <c r="Q21" s="45"/>
      <c r="R21" s="42"/>
      <c r="S21" s="45"/>
      <c r="T21" s="42"/>
      <c r="U21" s="45"/>
      <c r="V21" s="42"/>
    </row>
    <row r="22" spans="1:22" x14ac:dyDescent="0.35">
      <c r="A22" s="16"/>
      <c r="B22" s="34" t="s">
        <v>188</v>
      </c>
      <c r="C22" s="58">
        <v>9</v>
      </c>
      <c r="D22" s="42">
        <v>1.1952191235059761</v>
      </c>
      <c r="E22" s="58">
        <v>7</v>
      </c>
      <c r="F22" s="42">
        <v>0.77951002227171495</v>
      </c>
      <c r="G22" s="58">
        <v>16</v>
      </c>
      <c r="H22" s="42">
        <v>1.5888778550148956</v>
      </c>
      <c r="I22" s="58">
        <v>11</v>
      </c>
      <c r="J22" s="42">
        <v>0.88852988691437806</v>
      </c>
      <c r="K22" s="58">
        <v>8</v>
      </c>
      <c r="L22" s="42">
        <v>0.58351568198395332</v>
      </c>
      <c r="M22" s="58">
        <v>14</v>
      </c>
      <c r="N22" s="42">
        <v>0.90968161143599735</v>
      </c>
      <c r="O22" s="58">
        <v>9</v>
      </c>
      <c r="P22" s="42">
        <v>0.49944506104328529</v>
      </c>
      <c r="Q22" s="58">
        <v>15</v>
      </c>
      <c r="R22" s="42">
        <v>0.85470085470085477</v>
      </c>
      <c r="S22" s="139">
        <v>13</v>
      </c>
      <c r="T22" s="42">
        <v>0.9427121102248005</v>
      </c>
      <c r="U22" s="139">
        <v>11</v>
      </c>
      <c r="V22" s="42">
        <v>0.90909090909090906</v>
      </c>
    </row>
    <row r="23" spans="1:22" x14ac:dyDescent="0.35">
      <c r="A23" s="16"/>
      <c r="B23" s="34" t="s">
        <v>190</v>
      </c>
      <c r="C23" s="58">
        <v>81</v>
      </c>
      <c r="D23" s="42">
        <v>10.756972111553784</v>
      </c>
      <c r="E23" s="58">
        <v>126</v>
      </c>
      <c r="F23" s="42">
        <v>14.03118040089087</v>
      </c>
      <c r="G23" s="58">
        <v>123</v>
      </c>
      <c r="H23" s="42">
        <v>12.21449851042701</v>
      </c>
      <c r="I23" s="58">
        <v>210</v>
      </c>
      <c r="J23" s="42">
        <v>16.962843295638123</v>
      </c>
      <c r="K23" s="58">
        <v>211</v>
      </c>
      <c r="L23" s="42">
        <v>15.390226112326769</v>
      </c>
      <c r="M23" s="58">
        <v>244</v>
      </c>
      <c r="N23" s="42">
        <v>15.854450942170239</v>
      </c>
      <c r="O23" s="58">
        <v>329</v>
      </c>
      <c r="P23" s="42">
        <v>18.257491675915649</v>
      </c>
      <c r="Q23" s="58">
        <v>307</v>
      </c>
      <c r="R23" s="42">
        <v>17.492877492877493</v>
      </c>
      <c r="S23" s="139">
        <v>219</v>
      </c>
      <c r="T23" s="42">
        <v>15.881073241479331</v>
      </c>
      <c r="U23" s="139">
        <v>218</v>
      </c>
      <c r="V23" s="42">
        <v>18.016528925619834</v>
      </c>
    </row>
    <row r="24" spans="1:22" x14ac:dyDescent="0.35">
      <c r="A24" s="16"/>
      <c r="B24" s="34" t="s">
        <v>293</v>
      </c>
      <c r="C24" s="58">
        <v>7</v>
      </c>
      <c r="D24" s="42">
        <v>0.92961487383798147</v>
      </c>
      <c r="E24" s="58">
        <v>5</v>
      </c>
      <c r="F24" s="42">
        <v>0.55679287305122493</v>
      </c>
      <c r="G24" s="58" t="s">
        <v>272</v>
      </c>
      <c r="H24" s="42" t="s">
        <v>231</v>
      </c>
      <c r="I24" s="58">
        <v>6</v>
      </c>
      <c r="J24" s="42">
        <v>0.48465266558966075</v>
      </c>
      <c r="K24" s="58">
        <v>8</v>
      </c>
      <c r="L24" s="42">
        <v>0.58351568198395332</v>
      </c>
      <c r="M24" s="58">
        <v>8</v>
      </c>
      <c r="N24" s="42">
        <v>0.51981806367771277</v>
      </c>
      <c r="O24" s="58">
        <v>9</v>
      </c>
      <c r="P24" s="42">
        <v>0.49944506104328529</v>
      </c>
      <c r="Q24" s="58">
        <v>14</v>
      </c>
      <c r="R24" s="42">
        <v>0.79772079772079774</v>
      </c>
      <c r="S24" s="139">
        <v>7</v>
      </c>
      <c r="T24" s="42">
        <v>0.50761421319796951</v>
      </c>
      <c r="U24" s="139">
        <v>5</v>
      </c>
      <c r="V24" s="42">
        <v>0.41322314049586778</v>
      </c>
    </row>
    <row r="25" spans="1:22" x14ac:dyDescent="0.35">
      <c r="A25" s="16"/>
      <c r="B25" s="34" t="s">
        <v>294</v>
      </c>
      <c r="C25" s="58">
        <v>52</v>
      </c>
      <c r="D25" s="42">
        <v>6.9057104913678611</v>
      </c>
      <c r="E25" s="58">
        <v>43</v>
      </c>
      <c r="F25" s="42">
        <v>4.7884187082405347</v>
      </c>
      <c r="G25" s="58">
        <v>30</v>
      </c>
      <c r="H25" s="42">
        <v>2.9791459781529297</v>
      </c>
      <c r="I25" s="58">
        <v>47</v>
      </c>
      <c r="J25" s="42">
        <v>3.7964458804523424</v>
      </c>
      <c r="K25" s="58">
        <v>51</v>
      </c>
      <c r="L25" s="42">
        <v>3.7199124726477026</v>
      </c>
      <c r="M25" s="58">
        <v>43</v>
      </c>
      <c r="N25" s="42">
        <v>2.7940220922677064</v>
      </c>
      <c r="O25" s="58">
        <v>48</v>
      </c>
      <c r="P25" s="42">
        <v>2.6637069922308543</v>
      </c>
      <c r="Q25" s="58">
        <v>61</v>
      </c>
      <c r="R25" s="42">
        <v>3.4757834757834756</v>
      </c>
      <c r="S25" s="139">
        <v>58</v>
      </c>
      <c r="T25" s="42">
        <v>4.2059463379260338</v>
      </c>
      <c r="U25" s="139">
        <v>44</v>
      </c>
      <c r="V25" s="42">
        <v>3.6363636363636362</v>
      </c>
    </row>
    <row r="26" spans="1:22" x14ac:dyDescent="0.35">
      <c r="A26" s="16"/>
      <c r="B26" s="34" t="s">
        <v>196</v>
      </c>
      <c r="C26" s="58">
        <v>100</v>
      </c>
      <c r="D26" s="63">
        <v>13.280212483399733</v>
      </c>
      <c r="E26" s="58">
        <v>114</v>
      </c>
      <c r="F26" s="63">
        <v>12.694877505567929</v>
      </c>
      <c r="G26" s="58">
        <v>136</v>
      </c>
      <c r="H26" s="63">
        <v>13.505461767626613</v>
      </c>
      <c r="I26" s="58">
        <v>159</v>
      </c>
      <c r="J26" s="63">
        <v>12.84329563812601</v>
      </c>
      <c r="K26" s="58">
        <v>185</v>
      </c>
      <c r="L26" s="63">
        <v>13.49380014587892</v>
      </c>
      <c r="M26" s="58">
        <v>196</v>
      </c>
      <c r="N26" s="63">
        <v>12.735542560103962</v>
      </c>
      <c r="O26" s="58">
        <v>210</v>
      </c>
      <c r="P26" s="63">
        <v>11.653718091009988</v>
      </c>
      <c r="Q26" s="58">
        <v>217</v>
      </c>
      <c r="R26" s="63">
        <v>12.364672364672364</v>
      </c>
      <c r="S26" s="139">
        <v>184</v>
      </c>
      <c r="T26" s="63">
        <v>13.343002175489485</v>
      </c>
      <c r="U26" s="139">
        <v>193</v>
      </c>
      <c r="V26" s="63">
        <v>15.950413223140497</v>
      </c>
    </row>
    <row r="27" spans="1:22" x14ac:dyDescent="0.35">
      <c r="A27" s="16"/>
      <c r="B27" s="34" t="s">
        <v>295</v>
      </c>
      <c r="C27" s="58">
        <v>34</v>
      </c>
      <c r="D27" s="42">
        <v>4.5152722443559101</v>
      </c>
      <c r="E27" s="58">
        <v>45</v>
      </c>
      <c r="F27" s="42">
        <v>5.0111358574610243</v>
      </c>
      <c r="G27" s="58">
        <v>43</v>
      </c>
      <c r="H27" s="42">
        <v>4.2701092353525327</v>
      </c>
      <c r="I27" s="58">
        <v>37</v>
      </c>
      <c r="J27" s="42">
        <v>2.9886914378029079</v>
      </c>
      <c r="K27" s="58">
        <v>49</v>
      </c>
      <c r="L27" s="42">
        <v>3.5740335521517141</v>
      </c>
      <c r="M27" s="58">
        <v>72</v>
      </c>
      <c r="N27" s="42">
        <v>4.6783625730994149</v>
      </c>
      <c r="O27" s="58">
        <v>84</v>
      </c>
      <c r="P27" s="42">
        <v>4.6614872364039952</v>
      </c>
      <c r="Q27" s="58">
        <v>61</v>
      </c>
      <c r="R27" s="42">
        <v>3.4757834757834756</v>
      </c>
      <c r="S27" s="139">
        <v>61</v>
      </c>
      <c r="T27" s="42">
        <v>4.423495286439449</v>
      </c>
      <c r="U27" s="139">
        <v>47</v>
      </c>
      <c r="V27" s="42">
        <v>3.884297520661157</v>
      </c>
    </row>
    <row r="28" spans="1:22" x14ac:dyDescent="0.35">
      <c r="A28" s="16"/>
      <c r="B28" s="37" t="s">
        <v>296</v>
      </c>
      <c r="C28" s="58">
        <v>165</v>
      </c>
      <c r="D28" s="79">
        <v>21.91235059760956</v>
      </c>
      <c r="E28" s="58">
        <v>200</v>
      </c>
      <c r="F28" s="79">
        <v>22.271714922049</v>
      </c>
      <c r="G28" s="58">
        <v>239</v>
      </c>
      <c r="H28" s="79">
        <v>23.733862959285005</v>
      </c>
      <c r="I28" s="58">
        <v>298</v>
      </c>
      <c r="J28" s="79">
        <v>24.071082390953151</v>
      </c>
      <c r="K28" s="58">
        <v>342</v>
      </c>
      <c r="L28" s="79">
        <v>24.945295404814004</v>
      </c>
      <c r="M28" s="58">
        <v>389</v>
      </c>
      <c r="N28" s="79">
        <v>25.276153346328783</v>
      </c>
      <c r="O28" s="58">
        <v>484</v>
      </c>
      <c r="P28" s="79">
        <v>26.859045504994448</v>
      </c>
      <c r="Q28" s="58">
        <v>487</v>
      </c>
      <c r="R28" s="79">
        <v>27.749287749287749</v>
      </c>
      <c r="S28" s="139">
        <v>325</v>
      </c>
      <c r="T28" s="79">
        <v>23.567802755620015</v>
      </c>
      <c r="U28" s="139">
        <v>253</v>
      </c>
      <c r="V28" s="79">
        <v>20.909090909090907</v>
      </c>
    </row>
    <row r="29" spans="1:22" x14ac:dyDescent="0.35">
      <c r="A29" s="16"/>
      <c r="B29" s="34" t="s">
        <v>297</v>
      </c>
      <c r="C29" s="58">
        <v>116</v>
      </c>
      <c r="D29" s="76">
        <v>15.405046480743692</v>
      </c>
      <c r="E29" s="58">
        <v>145</v>
      </c>
      <c r="F29" s="76">
        <v>16.146993318485521</v>
      </c>
      <c r="G29" s="58">
        <v>158</v>
      </c>
      <c r="H29" s="76">
        <v>15.690168818272095</v>
      </c>
      <c r="I29" s="58">
        <v>148</v>
      </c>
      <c r="J29" s="76">
        <v>11.954765751211632</v>
      </c>
      <c r="K29" s="58">
        <v>144</v>
      </c>
      <c r="L29" s="76">
        <v>10.503282275711159</v>
      </c>
      <c r="M29" s="58">
        <v>192</v>
      </c>
      <c r="N29" s="76">
        <v>12.475633528265107</v>
      </c>
      <c r="O29" s="58">
        <v>183</v>
      </c>
      <c r="P29" s="76">
        <v>10.155382907880133</v>
      </c>
      <c r="Q29" s="58">
        <v>184</v>
      </c>
      <c r="R29" s="76">
        <v>10.484330484330485</v>
      </c>
      <c r="S29" s="139">
        <v>171</v>
      </c>
      <c r="T29" s="76">
        <v>12.400290065264684</v>
      </c>
      <c r="U29" s="139">
        <v>180</v>
      </c>
      <c r="V29" s="76">
        <v>14.87603305785124</v>
      </c>
    </row>
    <row r="30" spans="1:22" x14ac:dyDescent="0.35">
      <c r="A30" s="16"/>
      <c r="B30" s="37" t="s">
        <v>298</v>
      </c>
      <c r="C30" s="58">
        <v>106</v>
      </c>
      <c r="D30" s="79">
        <v>14.07702523240372</v>
      </c>
      <c r="E30" s="58">
        <v>139</v>
      </c>
      <c r="F30" s="79">
        <v>15.478841870824054</v>
      </c>
      <c r="G30" s="58">
        <v>188</v>
      </c>
      <c r="H30" s="55">
        <v>18.669314796425024</v>
      </c>
      <c r="I30" s="58">
        <v>245</v>
      </c>
      <c r="J30" s="55">
        <v>19.789983844911145</v>
      </c>
      <c r="K30" s="58">
        <v>274</v>
      </c>
      <c r="L30" s="55">
        <v>19.985412107950403</v>
      </c>
      <c r="M30" s="58">
        <v>270</v>
      </c>
      <c r="N30" s="55">
        <v>17.543859649122805</v>
      </c>
      <c r="O30" s="58">
        <v>348</v>
      </c>
      <c r="P30" s="55">
        <v>19.311875693673699</v>
      </c>
      <c r="Q30" s="58">
        <v>322</v>
      </c>
      <c r="R30" s="55">
        <v>18.347578347578349</v>
      </c>
      <c r="S30" s="139">
        <v>296</v>
      </c>
      <c r="T30" s="55">
        <v>21.464829586656997</v>
      </c>
      <c r="U30" s="139">
        <v>206</v>
      </c>
      <c r="V30" s="55">
        <v>17.024793388429753</v>
      </c>
    </row>
    <row r="31" spans="1:22" x14ac:dyDescent="0.35">
      <c r="A31" s="16"/>
      <c r="B31" s="34" t="s">
        <v>299</v>
      </c>
      <c r="C31" s="58">
        <v>30</v>
      </c>
      <c r="D31" s="79">
        <v>3.9840637450199203</v>
      </c>
      <c r="E31" s="58">
        <v>27</v>
      </c>
      <c r="F31" s="79">
        <v>3.0066815144766146</v>
      </c>
      <c r="G31" s="58">
        <v>31</v>
      </c>
      <c r="H31" s="79">
        <v>3.0784508440913605</v>
      </c>
      <c r="I31" s="58">
        <v>29</v>
      </c>
      <c r="J31" s="79">
        <v>2.34248788368336</v>
      </c>
      <c r="K31" s="58">
        <v>45</v>
      </c>
      <c r="L31" s="79">
        <v>3.2822757111597372</v>
      </c>
      <c r="M31" s="58">
        <v>50</v>
      </c>
      <c r="N31" s="79">
        <v>3.2488628979857048</v>
      </c>
      <c r="O31" s="58">
        <v>49</v>
      </c>
      <c r="P31" s="79">
        <v>2.7192008879023311</v>
      </c>
      <c r="Q31" s="58">
        <v>42</v>
      </c>
      <c r="R31" s="79">
        <v>2.3931623931623935</v>
      </c>
      <c r="S31" s="139">
        <v>14</v>
      </c>
      <c r="T31" s="79">
        <v>1.015228426395939</v>
      </c>
      <c r="U31" s="139">
        <v>22</v>
      </c>
      <c r="V31" s="79">
        <v>1.8181818181818181</v>
      </c>
    </row>
    <row r="32" spans="1:22" x14ac:dyDescent="0.35">
      <c r="A32" s="16"/>
      <c r="B32" s="34" t="s">
        <v>300</v>
      </c>
      <c r="C32" s="58">
        <v>20</v>
      </c>
      <c r="D32" s="79">
        <v>2.6560424966799467</v>
      </c>
      <c r="E32" s="58">
        <v>26</v>
      </c>
      <c r="F32" s="79">
        <v>2.8953229398663698</v>
      </c>
      <c r="G32" s="58">
        <v>23</v>
      </c>
      <c r="H32" s="79">
        <v>2.2840119165839128</v>
      </c>
      <c r="I32" s="58">
        <v>29</v>
      </c>
      <c r="J32" s="79">
        <v>2.34248788368336</v>
      </c>
      <c r="K32" s="58">
        <v>30</v>
      </c>
      <c r="L32" s="79">
        <v>2.1881838074398248</v>
      </c>
      <c r="M32" s="58">
        <v>40</v>
      </c>
      <c r="N32" s="79">
        <v>2.5990903183885639</v>
      </c>
      <c r="O32" s="58">
        <v>35</v>
      </c>
      <c r="P32" s="79">
        <v>1.9422863485016646</v>
      </c>
      <c r="Q32" s="58">
        <v>33</v>
      </c>
      <c r="R32" s="79">
        <v>1.8803418803418803</v>
      </c>
      <c r="S32" s="139">
        <v>22</v>
      </c>
      <c r="T32" s="79">
        <v>1.5953589557650472</v>
      </c>
      <c r="U32" s="139">
        <v>27</v>
      </c>
      <c r="V32" s="79">
        <v>2.2314049586776861</v>
      </c>
    </row>
    <row r="33" spans="1:22" x14ac:dyDescent="0.35">
      <c r="A33" s="16"/>
      <c r="B33" s="34" t="s">
        <v>230</v>
      </c>
      <c r="C33" s="58">
        <v>33</v>
      </c>
      <c r="D33" s="42">
        <v>4.3824701195219129</v>
      </c>
      <c r="E33" s="58">
        <v>21</v>
      </c>
      <c r="F33" s="42">
        <v>2.338530066815145</v>
      </c>
      <c r="G33" s="58">
        <v>18</v>
      </c>
      <c r="H33" s="42">
        <v>1.7874875868917579</v>
      </c>
      <c r="I33" s="58">
        <v>19</v>
      </c>
      <c r="J33" s="42">
        <v>1.5347334410339257</v>
      </c>
      <c r="K33" s="58">
        <v>24</v>
      </c>
      <c r="L33" s="42">
        <v>1.7505470459518599</v>
      </c>
      <c r="M33" s="58">
        <v>21</v>
      </c>
      <c r="N33" s="42">
        <v>1.364522417153996</v>
      </c>
      <c r="O33" s="58">
        <v>14</v>
      </c>
      <c r="P33" s="42">
        <v>0.77691453940066602</v>
      </c>
      <c r="Q33" s="58">
        <v>12</v>
      </c>
      <c r="R33" s="42">
        <v>0.68376068376068377</v>
      </c>
      <c r="S33" s="139">
        <v>9</v>
      </c>
      <c r="T33" s="42">
        <v>0.65264684554024655</v>
      </c>
      <c r="U33" s="139">
        <v>4</v>
      </c>
      <c r="V33" s="42">
        <v>0.33057851239669422</v>
      </c>
    </row>
    <row r="34" spans="1:22" x14ac:dyDescent="0.35">
      <c r="A34" s="16"/>
      <c r="B34" s="36" t="s">
        <v>269</v>
      </c>
      <c r="C34" s="88">
        <v>753</v>
      </c>
      <c r="D34" s="89">
        <v>100</v>
      </c>
      <c r="E34" s="88">
        <v>898</v>
      </c>
      <c r="F34" s="89">
        <v>100</v>
      </c>
      <c r="G34" s="88">
        <v>1007</v>
      </c>
      <c r="H34" s="89">
        <v>100</v>
      </c>
      <c r="I34" s="88">
        <v>1238</v>
      </c>
      <c r="J34" s="89">
        <v>100</v>
      </c>
      <c r="K34" s="88">
        <v>1371</v>
      </c>
      <c r="L34" s="89">
        <v>100</v>
      </c>
      <c r="M34" s="88">
        <v>1539</v>
      </c>
      <c r="N34" s="89">
        <v>100</v>
      </c>
      <c r="O34" s="88">
        <v>1802</v>
      </c>
      <c r="P34" s="89">
        <v>100</v>
      </c>
      <c r="Q34" s="88">
        <v>1755</v>
      </c>
      <c r="R34" s="89">
        <v>100</v>
      </c>
      <c r="S34" s="135">
        <v>1379</v>
      </c>
      <c r="T34" s="89">
        <v>100</v>
      </c>
      <c r="U34" s="135">
        <v>1210</v>
      </c>
      <c r="V34" s="89">
        <v>100</v>
      </c>
    </row>
    <row r="35" spans="1:22" x14ac:dyDescent="0.35">
      <c r="A35" s="16"/>
      <c r="B35" s="37"/>
      <c r="C35" s="45"/>
      <c r="D35" s="76"/>
      <c r="E35" s="45"/>
      <c r="F35" s="76"/>
      <c r="G35" s="45"/>
      <c r="H35" s="76"/>
      <c r="I35" s="45"/>
      <c r="J35" s="76"/>
      <c r="K35" s="45"/>
      <c r="L35" s="76"/>
      <c r="M35" s="45"/>
      <c r="N35" s="76"/>
      <c r="O35" s="45"/>
      <c r="P35" s="76"/>
      <c r="Q35" s="45"/>
      <c r="R35" s="76"/>
    </row>
    <row r="36" spans="1:22" x14ac:dyDescent="0.35">
      <c r="A36" s="16"/>
      <c r="B36" s="34"/>
      <c r="C36" s="58"/>
      <c r="D36" s="79"/>
      <c r="E36" s="58"/>
      <c r="F36" s="79"/>
      <c r="G36" s="58"/>
      <c r="H36" s="79"/>
      <c r="I36" s="58"/>
      <c r="J36" s="79"/>
      <c r="K36" s="58"/>
      <c r="L36" s="79"/>
      <c r="M36" s="58"/>
      <c r="N36" s="79"/>
      <c r="O36" s="58"/>
      <c r="P36" s="79"/>
      <c r="Q36" s="58"/>
      <c r="R36" s="79"/>
    </row>
    <row r="37" spans="1:22" x14ac:dyDescent="0.35">
      <c r="A37" s="16"/>
      <c r="B37" s="33" t="s">
        <v>269</v>
      </c>
      <c r="C37" s="45"/>
      <c r="D37" s="45"/>
      <c r="E37" s="45"/>
      <c r="F37" s="45"/>
      <c r="G37" s="45"/>
      <c r="H37" s="45"/>
      <c r="I37" s="45"/>
      <c r="J37" s="45"/>
      <c r="K37" s="45"/>
      <c r="L37" s="45"/>
      <c r="M37" s="45"/>
      <c r="N37" s="45"/>
      <c r="O37" s="45"/>
      <c r="P37" s="45"/>
      <c r="Q37" s="45"/>
      <c r="R37" s="45"/>
    </row>
    <row r="38" spans="1:22" x14ac:dyDescent="0.35">
      <c r="A38" s="16"/>
      <c r="B38" s="34" t="s">
        <v>188</v>
      </c>
      <c r="C38" s="58">
        <v>82</v>
      </c>
      <c r="D38" s="42">
        <v>1.2409200968523002</v>
      </c>
      <c r="E38" s="58">
        <v>81</v>
      </c>
      <c r="F38" s="42">
        <v>1.2469211822660098</v>
      </c>
      <c r="G38" s="58">
        <v>91</v>
      </c>
      <c r="H38" s="42">
        <v>1.0099889012208656</v>
      </c>
      <c r="I38" s="58">
        <v>75</v>
      </c>
      <c r="J38" s="42">
        <v>0.79449152542372881</v>
      </c>
      <c r="K38" s="58">
        <v>72</v>
      </c>
      <c r="L38" s="42">
        <v>0.71577691619445272</v>
      </c>
      <c r="M38" s="58">
        <v>77</v>
      </c>
      <c r="N38" s="42">
        <v>0.7142857142857143</v>
      </c>
      <c r="O38" s="58">
        <v>71</v>
      </c>
      <c r="P38" s="42">
        <v>0.55568599827815612</v>
      </c>
      <c r="Q38" s="58">
        <v>109</v>
      </c>
      <c r="R38" s="42">
        <v>0.80359775877322326</v>
      </c>
      <c r="S38" s="139">
        <v>109</v>
      </c>
      <c r="T38" s="115">
        <v>0.90795501874219087</v>
      </c>
      <c r="U38" s="139">
        <v>89</v>
      </c>
      <c r="V38" s="115">
        <v>0.80718302194812264</v>
      </c>
    </row>
    <row r="39" spans="1:22" x14ac:dyDescent="0.35">
      <c r="A39" s="16"/>
      <c r="B39" s="34" t="s">
        <v>190</v>
      </c>
      <c r="C39" s="58">
        <v>1222</v>
      </c>
      <c r="D39" s="42">
        <v>18.49273607748184</v>
      </c>
      <c r="E39" s="58">
        <v>1209</v>
      </c>
      <c r="F39" s="42">
        <v>18.611453201970445</v>
      </c>
      <c r="G39" s="58">
        <v>1777</v>
      </c>
      <c r="H39" s="42">
        <v>19.722530521642621</v>
      </c>
      <c r="I39" s="58">
        <v>2102</v>
      </c>
      <c r="J39" s="42">
        <v>22.266949152542374</v>
      </c>
      <c r="K39" s="58">
        <v>2332</v>
      </c>
      <c r="L39" s="42">
        <v>23.183219007853666</v>
      </c>
      <c r="M39" s="58">
        <v>2619</v>
      </c>
      <c r="N39" s="42">
        <v>24.294990723562151</v>
      </c>
      <c r="O39" s="58">
        <v>3214</v>
      </c>
      <c r="P39" s="42">
        <v>25.154574626281601</v>
      </c>
      <c r="Q39" s="58">
        <v>3366</v>
      </c>
      <c r="R39" s="42">
        <v>24.815688587437336</v>
      </c>
      <c r="S39" s="139">
        <v>3013</v>
      </c>
      <c r="T39" s="115">
        <v>25.097875885047898</v>
      </c>
      <c r="U39" s="139">
        <v>3054</v>
      </c>
      <c r="V39" s="115">
        <v>27.698167966624343</v>
      </c>
    </row>
    <row r="40" spans="1:22" x14ac:dyDescent="0.35">
      <c r="A40" s="16"/>
      <c r="B40" s="34" t="s">
        <v>293</v>
      </c>
      <c r="C40" s="58">
        <v>287</v>
      </c>
      <c r="D40" s="42">
        <v>4.343220338983051</v>
      </c>
      <c r="E40" s="58">
        <v>243</v>
      </c>
      <c r="F40" s="42">
        <v>3.7407635467980294</v>
      </c>
      <c r="G40" s="58">
        <v>333</v>
      </c>
      <c r="H40" s="42">
        <v>3.6958934517203104</v>
      </c>
      <c r="I40" s="58">
        <v>326</v>
      </c>
      <c r="J40" s="42">
        <v>3.453389830508474</v>
      </c>
      <c r="K40" s="58">
        <v>343</v>
      </c>
      <c r="L40" s="42">
        <v>3.4098816979819069</v>
      </c>
      <c r="M40" s="58">
        <v>428</v>
      </c>
      <c r="N40" s="42">
        <v>3.9703153988868278</v>
      </c>
      <c r="O40" s="58">
        <v>456</v>
      </c>
      <c r="P40" s="42">
        <v>3.5689128903498473</v>
      </c>
      <c r="Q40" s="58">
        <v>494</v>
      </c>
      <c r="R40" s="42">
        <v>3.6419935122382778</v>
      </c>
      <c r="S40" s="139">
        <v>433</v>
      </c>
      <c r="T40" s="115">
        <v>3.6068304872969597</v>
      </c>
      <c r="U40" s="139">
        <v>462</v>
      </c>
      <c r="V40" s="115">
        <v>4.1900961364048612</v>
      </c>
    </row>
    <row r="41" spans="1:22" x14ac:dyDescent="0.35">
      <c r="A41" s="16"/>
      <c r="B41" s="34" t="s">
        <v>294</v>
      </c>
      <c r="C41" s="58">
        <v>333</v>
      </c>
      <c r="D41" s="42">
        <v>5.0393462469733654</v>
      </c>
      <c r="E41" s="58">
        <v>283</v>
      </c>
      <c r="F41" s="42">
        <v>4.3565270935960587</v>
      </c>
      <c r="G41" s="58">
        <v>386</v>
      </c>
      <c r="H41" s="42">
        <v>4.2841287458379576</v>
      </c>
      <c r="I41" s="58">
        <v>418</v>
      </c>
      <c r="J41" s="42">
        <v>4.4279661016949152</v>
      </c>
      <c r="K41" s="58">
        <v>407</v>
      </c>
      <c r="L41" s="42">
        <v>4.0461278457103091</v>
      </c>
      <c r="M41" s="58">
        <v>392</v>
      </c>
      <c r="N41" s="42">
        <v>3.6363636363636362</v>
      </c>
      <c r="O41" s="58">
        <v>386</v>
      </c>
      <c r="P41" s="42">
        <v>3.021053455427722</v>
      </c>
      <c r="Q41" s="58">
        <v>517</v>
      </c>
      <c r="R41" s="42">
        <v>3.8115600117959301</v>
      </c>
      <c r="S41" s="139">
        <v>485</v>
      </c>
      <c r="T41" s="115">
        <v>4.039983340274885</v>
      </c>
      <c r="U41" s="139">
        <v>458</v>
      </c>
      <c r="V41" s="115">
        <v>4.1538182477779797</v>
      </c>
    </row>
    <row r="42" spans="1:22" x14ac:dyDescent="0.35">
      <c r="A42" s="16"/>
      <c r="B42" s="34" t="s">
        <v>196</v>
      </c>
      <c r="C42" s="58">
        <v>864</v>
      </c>
      <c r="D42" s="63">
        <v>13.075060532687651</v>
      </c>
      <c r="E42" s="58">
        <v>797</v>
      </c>
      <c r="F42" s="63">
        <v>12.26908866995074</v>
      </c>
      <c r="G42" s="58">
        <v>1126</v>
      </c>
      <c r="H42" s="63">
        <v>12.497225305216427</v>
      </c>
      <c r="I42" s="58">
        <v>1227</v>
      </c>
      <c r="J42" s="63">
        <v>12.997881355932202</v>
      </c>
      <c r="K42" s="58">
        <v>1322</v>
      </c>
      <c r="L42" s="63">
        <v>13.142459489014813</v>
      </c>
      <c r="M42" s="58">
        <v>1399</v>
      </c>
      <c r="N42" s="63">
        <v>12.977736549165119</v>
      </c>
      <c r="O42" s="58">
        <v>1494</v>
      </c>
      <c r="P42" s="63">
        <v>11.692885653909368</v>
      </c>
      <c r="Q42" s="58">
        <v>1758</v>
      </c>
      <c r="R42" s="63">
        <v>12.960778531406664</v>
      </c>
      <c r="S42" s="139">
        <v>1552</v>
      </c>
      <c r="T42" s="115">
        <v>12.927946688879633</v>
      </c>
      <c r="U42" s="139">
        <v>1508</v>
      </c>
      <c r="V42" s="115">
        <v>13.676764012334482</v>
      </c>
    </row>
    <row r="43" spans="1:22" s="28" customFormat="1" x14ac:dyDescent="0.35">
      <c r="A43" s="78"/>
      <c r="B43" s="34" t="s">
        <v>295</v>
      </c>
      <c r="C43" s="58">
        <v>149</v>
      </c>
      <c r="D43" s="42">
        <v>2.2548426150121066</v>
      </c>
      <c r="E43" s="58">
        <v>156</v>
      </c>
      <c r="F43" s="42">
        <v>2.4014778325123149</v>
      </c>
      <c r="G43" s="58">
        <v>192</v>
      </c>
      <c r="H43" s="42">
        <v>2.1309655937846834</v>
      </c>
      <c r="I43" s="58">
        <v>173</v>
      </c>
      <c r="J43" s="42">
        <v>1.8326271186440677</v>
      </c>
      <c r="K43" s="58">
        <v>246</v>
      </c>
      <c r="L43" s="42">
        <v>2.445571130331047</v>
      </c>
      <c r="M43" s="58">
        <v>230</v>
      </c>
      <c r="N43" s="42">
        <v>2.1335807050092765</v>
      </c>
      <c r="O43" s="58">
        <v>309</v>
      </c>
      <c r="P43" s="42">
        <v>2.4184080770133836</v>
      </c>
      <c r="Q43" s="58">
        <v>327</v>
      </c>
      <c r="R43" s="42">
        <v>2.4107932763196698</v>
      </c>
      <c r="S43" s="139">
        <v>264</v>
      </c>
      <c r="T43" s="115">
        <v>2.1990837151187006</v>
      </c>
      <c r="U43" s="139">
        <v>196</v>
      </c>
      <c r="V43" s="115">
        <v>1.7776165427172137</v>
      </c>
    </row>
    <row r="44" spans="1:22" x14ac:dyDescent="0.35">
      <c r="A44" s="16"/>
      <c r="B44" s="37" t="s">
        <v>296</v>
      </c>
      <c r="C44" s="58">
        <v>984</v>
      </c>
      <c r="D44" s="79">
        <v>14.891041162227603</v>
      </c>
      <c r="E44" s="58">
        <v>958</v>
      </c>
      <c r="F44" s="79">
        <v>14.747536945812808</v>
      </c>
      <c r="G44" s="58">
        <v>1349</v>
      </c>
      <c r="H44" s="79">
        <v>14.972253052164261</v>
      </c>
      <c r="I44" s="58">
        <v>1576</v>
      </c>
      <c r="J44" s="79">
        <v>16.694915254237287</v>
      </c>
      <c r="K44" s="58">
        <v>1815</v>
      </c>
      <c r="L44" s="79">
        <v>18.043543095735163</v>
      </c>
      <c r="M44" s="58">
        <v>1911</v>
      </c>
      <c r="N44" s="79">
        <v>17.727272727272727</v>
      </c>
      <c r="O44" s="58">
        <v>2533</v>
      </c>
      <c r="P44" s="79">
        <v>19.824684980824919</v>
      </c>
      <c r="Q44" s="58">
        <v>2687</v>
      </c>
      <c r="R44" s="79">
        <v>19.809790622235329</v>
      </c>
      <c r="S44" s="139">
        <v>2142</v>
      </c>
      <c r="T44" s="115">
        <v>17.84256559766764</v>
      </c>
      <c r="U44" s="139">
        <v>1815</v>
      </c>
      <c r="V44" s="115">
        <v>16.461091964447668</v>
      </c>
    </row>
    <row r="45" spans="1:22" x14ac:dyDescent="0.35">
      <c r="A45" s="16"/>
      <c r="B45" s="34" t="s">
        <v>297</v>
      </c>
      <c r="C45" s="58">
        <v>1147</v>
      </c>
      <c r="D45" s="76">
        <v>17.357748184019371</v>
      </c>
      <c r="E45" s="58">
        <v>1290</v>
      </c>
      <c r="F45" s="76">
        <v>19.858374384236452</v>
      </c>
      <c r="G45" s="58">
        <v>1811</v>
      </c>
      <c r="H45" s="76">
        <v>20.099889012208656</v>
      </c>
      <c r="I45" s="58">
        <v>1603</v>
      </c>
      <c r="J45" s="76">
        <v>16.98093220338983</v>
      </c>
      <c r="K45" s="58">
        <v>1501</v>
      </c>
      <c r="L45" s="76">
        <v>14.921960433442688</v>
      </c>
      <c r="M45" s="58">
        <v>1604</v>
      </c>
      <c r="N45" s="76">
        <v>14.879406307977735</v>
      </c>
      <c r="O45" s="58">
        <v>1791</v>
      </c>
      <c r="P45" s="76">
        <v>14.017374970650387</v>
      </c>
      <c r="Q45" s="58">
        <v>1723</v>
      </c>
      <c r="R45" s="76">
        <v>12.702742553818933</v>
      </c>
      <c r="S45" s="139">
        <v>1822</v>
      </c>
      <c r="T45" s="115">
        <v>15.177009579341942</v>
      </c>
      <c r="U45" s="139">
        <v>1564</v>
      </c>
      <c r="V45" s="115">
        <v>14.184654453110829</v>
      </c>
    </row>
    <row r="46" spans="1:22" x14ac:dyDescent="0.35">
      <c r="A46" s="16"/>
      <c r="B46" s="37" t="s">
        <v>298</v>
      </c>
      <c r="C46" s="58">
        <v>756</v>
      </c>
      <c r="D46" s="79">
        <v>11.440677966101696</v>
      </c>
      <c r="E46" s="58">
        <v>810</v>
      </c>
      <c r="F46" s="79">
        <v>12.469211822660098</v>
      </c>
      <c r="G46" s="58">
        <v>1224</v>
      </c>
      <c r="H46" s="55">
        <v>13.584905660377359</v>
      </c>
      <c r="I46" s="58">
        <v>1266</v>
      </c>
      <c r="J46" s="55">
        <v>13.411016949152543</v>
      </c>
      <c r="K46" s="58">
        <v>1310</v>
      </c>
      <c r="L46" s="55">
        <v>13.023163336315738</v>
      </c>
      <c r="M46" s="58">
        <v>1359</v>
      </c>
      <c r="N46" s="55">
        <v>12.606679035250465</v>
      </c>
      <c r="O46" s="58">
        <v>1633</v>
      </c>
      <c r="P46" s="55">
        <v>12.780777960397591</v>
      </c>
      <c r="Q46" s="58">
        <v>1758</v>
      </c>
      <c r="R46" s="55">
        <v>12.960778531406664</v>
      </c>
      <c r="S46" s="139">
        <v>1688</v>
      </c>
      <c r="T46" s="115">
        <v>14.060807996668053</v>
      </c>
      <c r="U46" s="139">
        <v>1405</v>
      </c>
      <c r="V46" s="115">
        <v>12.742608380192271</v>
      </c>
    </row>
    <row r="47" spans="1:22" x14ac:dyDescent="0.35">
      <c r="A47" s="16"/>
      <c r="B47" s="34" t="s">
        <v>299</v>
      </c>
      <c r="C47" s="58">
        <v>412</v>
      </c>
      <c r="D47" s="79">
        <v>6.2348668280871671</v>
      </c>
      <c r="E47" s="58">
        <v>409</v>
      </c>
      <c r="F47" s="79">
        <v>6.2961822660098514</v>
      </c>
      <c r="G47" s="58">
        <v>391</v>
      </c>
      <c r="H47" s="79">
        <v>4.3396226415094334</v>
      </c>
      <c r="I47" s="58">
        <v>378</v>
      </c>
      <c r="J47" s="79">
        <v>4.0042372881355934</v>
      </c>
      <c r="K47" s="58">
        <v>372</v>
      </c>
      <c r="L47" s="79">
        <v>3.698180733671339</v>
      </c>
      <c r="M47" s="58">
        <v>404</v>
      </c>
      <c r="N47" s="79">
        <v>3.7476808905380334</v>
      </c>
      <c r="O47" s="58">
        <v>479</v>
      </c>
      <c r="P47" s="79">
        <v>3.748923847538546</v>
      </c>
      <c r="Q47" s="58">
        <v>435</v>
      </c>
      <c r="R47" s="79">
        <v>3.2070185785903864</v>
      </c>
      <c r="S47" s="139">
        <v>222</v>
      </c>
      <c r="T47" s="115">
        <v>1.8492294877134527</v>
      </c>
      <c r="U47" s="139">
        <v>226</v>
      </c>
      <c r="V47" s="115">
        <v>2.049700707418828</v>
      </c>
    </row>
    <row r="48" spans="1:22" x14ac:dyDescent="0.35">
      <c r="A48" s="16"/>
      <c r="B48" s="34" t="s">
        <v>300</v>
      </c>
      <c r="C48" s="58">
        <v>198</v>
      </c>
      <c r="D48" s="79">
        <v>2.9963680387409202</v>
      </c>
      <c r="E48" s="58">
        <v>125</v>
      </c>
      <c r="F48" s="79">
        <v>1.9242610837438425</v>
      </c>
      <c r="G48" s="58">
        <v>189</v>
      </c>
      <c r="H48" s="79">
        <v>2.0976692563817978</v>
      </c>
      <c r="I48" s="58">
        <v>175</v>
      </c>
      <c r="J48" s="79">
        <v>1.8538135593220337</v>
      </c>
      <c r="K48" s="58">
        <v>196</v>
      </c>
      <c r="L48" s="79">
        <v>1.9485038274182327</v>
      </c>
      <c r="M48" s="58">
        <v>236</v>
      </c>
      <c r="N48" s="79">
        <v>2.1892393320964749</v>
      </c>
      <c r="O48" s="58">
        <v>304</v>
      </c>
      <c r="P48" s="79">
        <v>2.3792752602332317</v>
      </c>
      <c r="Q48" s="58">
        <v>268</v>
      </c>
      <c r="R48" s="79">
        <v>1.9758183426717781</v>
      </c>
      <c r="S48" s="139">
        <v>187</v>
      </c>
      <c r="T48" s="115">
        <v>1.5576842982090797</v>
      </c>
      <c r="U48" s="139">
        <v>194</v>
      </c>
      <c r="V48" s="115">
        <v>1.7594775984037729</v>
      </c>
    </row>
    <row r="49" spans="1:22" x14ac:dyDescent="0.35">
      <c r="A49" s="16"/>
      <c r="B49" s="34" t="s">
        <v>230</v>
      </c>
      <c r="C49" s="58">
        <v>174</v>
      </c>
      <c r="D49" s="42">
        <v>2.6331719128329301</v>
      </c>
      <c r="E49" s="58">
        <v>135</v>
      </c>
      <c r="F49" s="42">
        <v>2.0782019704433496</v>
      </c>
      <c r="G49" s="58">
        <v>141</v>
      </c>
      <c r="H49" s="42">
        <v>1.5649278579356269</v>
      </c>
      <c r="I49" s="58">
        <v>121</v>
      </c>
      <c r="J49" s="42">
        <v>1.281779661016949</v>
      </c>
      <c r="K49" s="58">
        <v>143</v>
      </c>
      <c r="L49" s="42">
        <v>1.4216124863306492</v>
      </c>
      <c r="M49" s="58">
        <v>121</v>
      </c>
      <c r="N49" s="42">
        <v>1.1224489795918366</v>
      </c>
      <c r="O49" s="58">
        <v>107</v>
      </c>
      <c r="P49" s="42">
        <v>0.83744227909524926</v>
      </c>
      <c r="Q49" s="58">
        <v>122</v>
      </c>
      <c r="R49" s="42">
        <v>0.89943969330580942</v>
      </c>
      <c r="S49" s="139">
        <v>88</v>
      </c>
      <c r="T49" s="115">
        <v>0.73302790503956694</v>
      </c>
      <c r="U49" s="139">
        <v>55</v>
      </c>
      <c r="V49" s="115">
        <v>0.49882096861962633</v>
      </c>
    </row>
    <row r="50" spans="1:22" x14ac:dyDescent="0.35">
      <c r="A50" s="16"/>
      <c r="B50" s="36" t="s">
        <v>269</v>
      </c>
      <c r="C50" s="88">
        <v>6608</v>
      </c>
      <c r="D50" s="89">
        <v>100</v>
      </c>
      <c r="E50" s="88">
        <v>6496</v>
      </c>
      <c r="F50" s="89">
        <v>100</v>
      </c>
      <c r="G50" s="88">
        <v>9010</v>
      </c>
      <c r="H50" s="89">
        <v>100</v>
      </c>
      <c r="I50" s="88">
        <v>9440</v>
      </c>
      <c r="J50" s="89">
        <v>100</v>
      </c>
      <c r="K50" s="88">
        <v>10059</v>
      </c>
      <c r="L50" s="89">
        <v>100</v>
      </c>
      <c r="M50" s="88">
        <v>10780</v>
      </c>
      <c r="N50" s="89">
        <v>100</v>
      </c>
      <c r="O50" s="88">
        <v>12777</v>
      </c>
      <c r="P50" s="89">
        <v>100</v>
      </c>
      <c r="Q50" s="88">
        <v>13564</v>
      </c>
      <c r="R50" s="89">
        <v>100.00000000000001</v>
      </c>
      <c r="S50" s="135">
        <v>12005</v>
      </c>
      <c r="T50" s="136">
        <v>100</v>
      </c>
      <c r="U50" s="135">
        <v>11026</v>
      </c>
      <c r="V50" s="136">
        <v>99.999999999999972</v>
      </c>
    </row>
    <row r="52" spans="1:22" x14ac:dyDescent="0.35">
      <c r="B52" s="34"/>
    </row>
    <row r="79" spans="18:22" x14ac:dyDescent="0.35">
      <c r="R79" s="28"/>
      <c r="T79" s="28"/>
      <c r="U79" s="28"/>
      <c r="V79" s="28"/>
    </row>
  </sheetData>
  <mergeCells count="10">
    <mergeCell ref="U3:V3"/>
    <mergeCell ref="C3:D3"/>
    <mergeCell ref="E3:F3"/>
    <mergeCell ref="G3:H3"/>
    <mergeCell ref="I3:J3"/>
    <mergeCell ref="K3:L3"/>
    <mergeCell ref="M3:N3"/>
    <mergeCell ref="O3:P3"/>
    <mergeCell ref="S3:T3"/>
    <mergeCell ref="Q3:R3"/>
  </mergeCells>
  <conditionalFormatting sqref="C6:C17">
    <cfRule type="cellIs" dxfId="304" priority="31" operator="between">
      <formula>1</formula>
      <formula>3</formula>
    </cfRule>
  </conditionalFormatting>
  <conditionalFormatting sqref="C22:C33">
    <cfRule type="cellIs" dxfId="303" priority="30" operator="between">
      <formula>1</formula>
      <formula>3</formula>
    </cfRule>
  </conditionalFormatting>
  <conditionalFormatting sqref="C38:C49">
    <cfRule type="cellIs" dxfId="302" priority="29" operator="between">
      <formula>1</formula>
      <formula>3</formula>
    </cfRule>
  </conditionalFormatting>
  <conditionalFormatting sqref="E6:E17">
    <cfRule type="cellIs" dxfId="301" priority="28" operator="between">
      <formula>1</formula>
      <formula>3</formula>
    </cfRule>
  </conditionalFormatting>
  <conditionalFormatting sqref="E22:E33">
    <cfRule type="cellIs" dxfId="300" priority="27" operator="between">
      <formula>1</formula>
      <formula>3</formula>
    </cfRule>
  </conditionalFormatting>
  <conditionalFormatting sqref="E38:E49">
    <cfRule type="cellIs" dxfId="299" priority="26" operator="between">
      <formula>1</formula>
      <formula>3</formula>
    </cfRule>
  </conditionalFormatting>
  <conditionalFormatting sqref="G6:G17">
    <cfRule type="cellIs" dxfId="298" priority="25" operator="between">
      <formula>1</formula>
      <formula>3</formula>
    </cfRule>
  </conditionalFormatting>
  <conditionalFormatting sqref="G22:G23 G25:G33">
    <cfRule type="cellIs" dxfId="297" priority="24" operator="between">
      <formula>1</formula>
      <formula>3</formula>
    </cfRule>
  </conditionalFormatting>
  <conditionalFormatting sqref="G38:G49">
    <cfRule type="cellIs" dxfId="296" priority="23" operator="between">
      <formula>1</formula>
      <formula>3</formula>
    </cfRule>
  </conditionalFormatting>
  <conditionalFormatting sqref="I6:I17">
    <cfRule type="cellIs" dxfId="295" priority="22" operator="between">
      <formula>1</formula>
      <formula>3</formula>
    </cfRule>
  </conditionalFormatting>
  <conditionalFormatting sqref="I22:I33">
    <cfRule type="cellIs" dxfId="294" priority="21" operator="between">
      <formula>1</formula>
      <formula>3</formula>
    </cfRule>
  </conditionalFormatting>
  <conditionalFormatting sqref="I38:I49">
    <cfRule type="cellIs" dxfId="293" priority="20" operator="between">
      <formula>1</formula>
      <formula>3</formula>
    </cfRule>
  </conditionalFormatting>
  <conditionalFormatting sqref="K6:K17">
    <cfRule type="cellIs" dxfId="292" priority="19" operator="between">
      <formula>1</formula>
      <formula>3</formula>
    </cfRule>
  </conditionalFormatting>
  <conditionalFormatting sqref="K22:K33">
    <cfRule type="cellIs" dxfId="291" priority="18" operator="between">
      <formula>1</formula>
      <formula>3</formula>
    </cfRule>
  </conditionalFormatting>
  <conditionalFormatting sqref="K38:K49">
    <cfRule type="cellIs" dxfId="290" priority="17" operator="between">
      <formula>1</formula>
      <formula>3</formula>
    </cfRule>
  </conditionalFormatting>
  <conditionalFormatting sqref="M6:M17">
    <cfRule type="cellIs" dxfId="289" priority="16" operator="between">
      <formula>1</formula>
      <formula>3</formula>
    </cfRule>
  </conditionalFormatting>
  <conditionalFormatting sqref="M22:M33">
    <cfRule type="cellIs" dxfId="288" priority="15" operator="between">
      <formula>1</formula>
      <formula>3</formula>
    </cfRule>
  </conditionalFormatting>
  <conditionalFormatting sqref="M38:M49">
    <cfRule type="cellIs" dxfId="287" priority="14" operator="between">
      <formula>1</formula>
      <formula>3</formula>
    </cfRule>
  </conditionalFormatting>
  <conditionalFormatting sqref="O6:O17">
    <cfRule type="cellIs" dxfId="286" priority="13" operator="between">
      <formula>1</formula>
      <formula>3</formula>
    </cfRule>
  </conditionalFormatting>
  <conditionalFormatting sqref="O22:O33">
    <cfRule type="cellIs" dxfId="285" priority="12" operator="between">
      <formula>1</formula>
      <formula>3</formula>
    </cfRule>
  </conditionalFormatting>
  <conditionalFormatting sqref="O38:O49">
    <cfRule type="cellIs" dxfId="284" priority="11" operator="between">
      <formula>1</formula>
      <formula>3</formula>
    </cfRule>
  </conditionalFormatting>
  <conditionalFormatting sqref="Q6:Q17">
    <cfRule type="cellIs" dxfId="283" priority="10" operator="between">
      <formula>1</formula>
      <formula>3</formula>
    </cfRule>
  </conditionalFormatting>
  <conditionalFormatting sqref="Q22:Q33">
    <cfRule type="cellIs" dxfId="282" priority="9" operator="between">
      <formula>1</formula>
      <formula>3</formula>
    </cfRule>
  </conditionalFormatting>
  <conditionalFormatting sqref="Q38:Q49">
    <cfRule type="cellIs" dxfId="281" priority="8" operator="between">
      <formula>1</formula>
      <formula>3</formula>
    </cfRule>
  </conditionalFormatting>
  <conditionalFormatting sqref="G24">
    <cfRule type="cellIs" dxfId="280" priority="7" operator="between">
      <formula>1</formula>
      <formula>3</formula>
    </cfRule>
  </conditionalFormatting>
  <conditionalFormatting sqref="S6:S17">
    <cfRule type="cellIs" dxfId="279" priority="6" operator="between">
      <formula>1</formula>
      <formula>3</formula>
    </cfRule>
  </conditionalFormatting>
  <conditionalFormatting sqref="S22:S33">
    <cfRule type="cellIs" dxfId="278" priority="5" operator="between">
      <formula>1</formula>
      <formula>3</formula>
    </cfRule>
  </conditionalFormatting>
  <conditionalFormatting sqref="S38:S49">
    <cfRule type="cellIs" dxfId="277" priority="4" operator="between">
      <formula>1</formula>
      <formula>3</formula>
    </cfRule>
  </conditionalFormatting>
  <conditionalFormatting sqref="U6:U17">
    <cfRule type="cellIs" dxfId="276" priority="3" operator="between">
      <formula>1</formula>
      <formula>3</formula>
    </cfRule>
  </conditionalFormatting>
  <conditionalFormatting sqref="U22:U33">
    <cfRule type="cellIs" dxfId="275" priority="2" operator="between">
      <formula>1</formula>
      <formula>3</formula>
    </cfRule>
  </conditionalFormatting>
  <conditionalFormatting sqref="U38:U49">
    <cfRule type="cellIs" dxfId="274" priority="1" operator="between">
      <formula>1</formula>
      <formula>3</formula>
    </cfRule>
  </conditionalFormatting>
  <pageMargins left="0.51181102362204722" right="0.70866141732283472" top="0.55118110236220474" bottom="0.74803149606299213" header="0.31496062992125984" footer="0.31496062992125984"/>
  <pageSetup paperSize="121" scale="74" orientation="landscape" r:id="rId1"/>
  <headerFooter>
    <oddHeader>&amp;C&amp;"Arial Black"&amp;11&amp;KFF0000OFFICIAL&amp;1#</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Y59"/>
  <sheetViews>
    <sheetView showGridLines="0" zoomScaleNormal="100" workbookViewId="0"/>
  </sheetViews>
  <sheetFormatPr defaultRowHeight="12.75" x14ac:dyDescent="0.35"/>
  <cols>
    <col min="1" max="1" width="3.265625" customWidth="1"/>
    <col min="2" max="2" width="22" customWidth="1"/>
    <col min="3" max="16" width="7.73046875" customWidth="1"/>
    <col min="23" max="23" width="10.265625" bestFit="1" customWidth="1"/>
  </cols>
  <sheetData>
    <row r="1" spans="1:23" ht="55.5" customHeight="1" x14ac:dyDescent="0.35">
      <c r="B1" s="25" t="s">
        <v>210</v>
      </c>
      <c r="C1" s="16"/>
      <c r="D1" s="16"/>
      <c r="E1" s="16"/>
      <c r="F1" s="16"/>
      <c r="G1" s="16"/>
      <c r="H1" s="16"/>
      <c r="I1" s="16"/>
      <c r="J1" s="16"/>
      <c r="K1" s="16"/>
      <c r="L1" s="16"/>
      <c r="M1" s="16"/>
      <c r="N1" s="16"/>
      <c r="O1" s="16"/>
      <c r="P1" s="16"/>
      <c r="Q1" s="16"/>
      <c r="R1" s="16"/>
      <c r="S1" s="16"/>
      <c r="T1" s="16"/>
      <c r="U1" s="16"/>
      <c r="V1" s="16"/>
    </row>
    <row r="2" spans="1:23" ht="15" x14ac:dyDescent="0.35">
      <c r="A2" s="16"/>
      <c r="B2" s="138" t="s">
        <v>455</v>
      </c>
      <c r="C2" s="16"/>
      <c r="D2" s="16"/>
      <c r="E2" s="16"/>
      <c r="F2" s="16"/>
      <c r="G2" s="16"/>
      <c r="H2" s="16"/>
      <c r="I2" s="16"/>
      <c r="J2" s="16"/>
      <c r="K2" s="16"/>
      <c r="L2" s="16"/>
      <c r="M2" s="16"/>
      <c r="N2" s="16"/>
      <c r="O2" s="16"/>
      <c r="P2" s="16"/>
      <c r="Q2" s="16"/>
      <c r="R2" s="16"/>
      <c r="S2" s="16"/>
      <c r="T2" s="16"/>
      <c r="U2" s="16"/>
      <c r="V2" s="16"/>
    </row>
    <row r="3" spans="1:23" ht="15" x14ac:dyDescent="0.35">
      <c r="A3" s="38"/>
      <c r="B3" s="48"/>
      <c r="C3" s="230" t="s">
        <v>382</v>
      </c>
      <c r="D3" s="231"/>
      <c r="E3" s="230" t="s">
        <v>383</v>
      </c>
      <c r="F3" s="231"/>
      <c r="G3" s="230" t="s">
        <v>384</v>
      </c>
      <c r="H3" s="231"/>
      <c r="I3" s="230" t="s">
        <v>385</v>
      </c>
      <c r="J3" s="231"/>
      <c r="K3" s="230" t="s">
        <v>386</v>
      </c>
      <c r="L3" s="231"/>
      <c r="M3" s="230" t="s">
        <v>387</v>
      </c>
      <c r="N3" s="231"/>
      <c r="O3" s="230" t="s">
        <v>388</v>
      </c>
      <c r="P3" s="231"/>
      <c r="Q3" s="230" t="s">
        <v>389</v>
      </c>
      <c r="R3" s="231"/>
      <c r="S3" s="230" t="s">
        <v>390</v>
      </c>
      <c r="T3" s="231"/>
      <c r="U3" s="230" t="s">
        <v>391</v>
      </c>
      <c r="V3" s="231"/>
    </row>
    <row r="4" spans="1:23"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3" ht="15" x14ac:dyDescent="0.35">
      <c r="A5" s="15"/>
      <c r="B5" s="33" t="s">
        <v>278</v>
      </c>
      <c r="C5" s="45"/>
      <c r="D5" s="45"/>
      <c r="E5" s="45"/>
      <c r="F5" s="45"/>
      <c r="G5" s="45"/>
      <c r="H5" s="45"/>
      <c r="I5" s="45"/>
      <c r="J5" s="45"/>
      <c r="K5" s="45"/>
      <c r="L5" s="45"/>
      <c r="M5" s="45"/>
      <c r="N5" s="45"/>
      <c r="O5" s="16"/>
      <c r="P5" s="16"/>
      <c r="Q5" s="16"/>
      <c r="R5" s="16"/>
    </row>
    <row r="6" spans="1:23" ht="12.75" customHeight="1" x14ac:dyDescent="0.35">
      <c r="A6" s="15"/>
      <c r="B6" s="34" t="s">
        <v>427</v>
      </c>
      <c r="C6" s="58">
        <v>369</v>
      </c>
      <c r="D6" s="42">
        <v>9.0752582390555823</v>
      </c>
      <c r="E6" s="58">
        <v>310</v>
      </c>
      <c r="F6" s="42">
        <v>7.6129666011787815</v>
      </c>
      <c r="G6" s="58">
        <v>443</v>
      </c>
      <c r="H6" s="42">
        <v>8.9296512799838741</v>
      </c>
      <c r="I6" s="58">
        <v>489</v>
      </c>
      <c r="J6" s="42">
        <v>9.6870047543581617</v>
      </c>
      <c r="K6" s="58">
        <v>492</v>
      </c>
      <c r="L6" s="42">
        <v>9.165424739195231</v>
      </c>
      <c r="M6" s="58">
        <v>728</v>
      </c>
      <c r="N6" s="42">
        <v>12.588621822583434</v>
      </c>
      <c r="O6" s="58">
        <v>961</v>
      </c>
      <c r="P6" s="42">
        <v>14.309112567004171</v>
      </c>
      <c r="Q6" s="58">
        <v>995</v>
      </c>
      <c r="R6" s="42">
        <v>14.602289404167889</v>
      </c>
      <c r="S6" s="139">
        <v>702</v>
      </c>
      <c r="T6" s="115">
        <v>12.493326214628937</v>
      </c>
      <c r="U6" s="139">
        <v>615</v>
      </c>
      <c r="V6" s="115">
        <v>12.113452826472326</v>
      </c>
      <c r="W6" s="132"/>
    </row>
    <row r="7" spans="1:23" ht="12.75" customHeight="1" x14ac:dyDescent="0.35">
      <c r="A7" s="15"/>
      <c r="B7" s="34" t="s">
        <v>428</v>
      </c>
      <c r="C7" s="58">
        <v>776</v>
      </c>
      <c r="D7" s="42">
        <v>19.0850959173635</v>
      </c>
      <c r="E7" s="58">
        <v>910</v>
      </c>
      <c r="F7" s="42">
        <v>22.347740667976424</v>
      </c>
      <c r="G7" s="58">
        <v>951</v>
      </c>
      <c r="H7" s="42">
        <v>19.169522273735133</v>
      </c>
      <c r="I7" s="58">
        <v>998</v>
      </c>
      <c r="J7" s="42">
        <v>19.770206022187004</v>
      </c>
      <c r="K7" s="58">
        <v>1192</v>
      </c>
      <c r="L7" s="42">
        <v>22.205663189269746</v>
      </c>
      <c r="M7" s="58">
        <v>1208</v>
      </c>
      <c r="N7" s="42">
        <v>20.888812035275809</v>
      </c>
      <c r="O7" s="58">
        <v>1653</v>
      </c>
      <c r="P7" s="42">
        <v>24.612864800476476</v>
      </c>
      <c r="Q7" s="58">
        <v>1528</v>
      </c>
      <c r="R7" s="42">
        <v>22.424420311124159</v>
      </c>
      <c r="S7" s="139">
        <v>1338</v>
      </c>
      <c r="T7" s="115">
        <v>23.829862964940382</v>
      </c>
      <c r="U7" s="139">
        <v>965</v>
      </c>
      <c r="V7" s="115">
        <v>19.007287768367146</v>
      </c>
      <c r="W7" s="132"/>
    </row>
    <row r="8" spans="1:23" x14ac:dyDescent="0.35">
      <c r="A8" s="6"/>
      <c r="B8" s="34" t="s">
        <v>429</v>
      </c>
      <c r="C8" s="58">
        <v>987</v>
      </c>
      <c r="D8" s="42">
        <v>24.27447122479095</v>
      </c>
      <c r="E8" s="58">
        <v>910</v>
      </c>
      <c r="F8" s="42">
        <v>22.347740667976424</v>
      </c>
      <c r="G8" s="58">
        <v>1126</v>
      </c>
      <c r="H8" s="42">
        <v>22.697036887724249</v>
      </c>
      <c r="I8" s="58">
        <v>1241</v>
      </c>
      <c r="J8" s="42">
        <v>24.583993660855786</v>
      </c>
      <c r="K8" s="58">
        <v>1351</v>
      </c>
      <c r="L8" s="42">
        <v>25.167660208643817</v>
      </c>
      <c r="M8" s="58">
        <v>1301</v>
      </c>
      <c r="N8" s="42">
        <v>22.496973888984957</v>
      </c>
      <c r="O8" s="58">
        <v>1546</v>
      </c>
      <c r="P8" s="42">
        <v>23.019654556283502</v>
      </c>
      <c r="Q8" s="58">
        <v>1549</v>
      </c>
      <c r="R8" s="42">
        <v>22.732609333724685</v>
      </c>
      <c r="S8" s="139">
        <v>1224</v>
      </c>
      <c r="T8" s="115">
        <v>21.783235451147892</v>
      </c>
      <c r="U8" s="139">
        <v>1244</v>
      </c>
      <c r="V8" s="115">
        <v>24.502659050620444</v>
      </c>
      <c r="W8" s="132"/>
    </row>
    <row r="9" spans="1:23" x14ac:dyDescent="0.35">
      <c r="A9" s="6"/>
      <c r="B9" s="34" t="s">
        <v>430</v>
      </c>
      <c r="C9" s="58">
        <v>875</v>
      </c>
      <c r="D9" s="42">
        <v>21.519921298573536</v>
      </c>
      <c r="E9" s="58">
        <v>925</v>
      </c>
      <c r="F9" s="42">
        <v>22.716110019646365</v>
      </c>
      <c r="G9" s="58">
        <v>1055</v>
      </c>
      <c r="H9" s="42">
        <v>21.265873815762951</v>
      </c>
      <c r="I9" s="58">
        <v>1018</v>
      </c>
      <c r="J9" s="42">
        <v>20.166402535657689</v>
      </c>
      <c r="K9" s="58">
        <v>1093</v>
      </c>
      <c r="L9" s="42">
        <v>20.361400894187778</v>
      </c>
      <c r="M9" s="58">
        <v>1149</v>
      </c>
      <c r="N9" s="42">
        <v>19.868580321632372</v>
      </c>
      <c r="O9" s="58">
        <v>1210</v>
      </c>
      <c r="P9" s="42">
        <v>18.016676593210242</v>
      </c>
      <c r="Q9" s="58">
        <v>1207</v>
      </c>
      <c r="R9" s="42">
        <v>17.71353096565894</v>
      </c>
      <c r="S9" s="139">
        <v>954</v>
      </c>
      <c r="T9" s="115">
        <v>16.978109983982915</v>
      </c>
      <c r="U9" s="139">
        <v>967</v>
      </c>
      <c r="V9" s="115">
        <v>19.046681110892258</v>
      </c>
      <c r="W9" s="132"/>
    </row>
    <row r="10" spans="1:23" x14ac:dyDescent="0.35">
      <c r="A10" s="16"/>
      <c r="B10" s="34" t="s">
        <v>431</v>
      </c>
      <c r="C10" s="58">
        <v>583</v>
      </c>
      <c r="D10" s="63">
        <v>14.338416133792425</v>
      </c>
      <c r="E10" s="58">
        <v>610</v>
      </c>
      <c r="F10" s="63">
        <v>14.980353634577604</v>
      </c>
      <c r="G10" s="58">
        <v>830</v>
      </c>
      <c r="H10" s="63">
        <v>16.730497883491232</v>
      </c>
      <c r="I10" s="58">
        <v>713</v>
      </c>
      <c r="J10" s="63">
        <v>14.124405705229796</v>
      </c>
      <c r="K10" s="58">
        <v>636</v>
      </c>
      <c r="L10" s="63">
        <v>11.847988077496275</v>
      </c>
      <c r="M10" s="58">
        <v>791</v>
      </c>
      <c r="N10" s="63">
        <v>13.67802178799931</v>
      </c>
      <c r="O10" s="58">
        <v>733</v>
      </c>
      <c r="P10" s="63">
        <v>10.914234663490173</v>
      </c>
      <c r="Q10" s="58">
        <v>794</v>
      </c>
      <c r="R10" s="63">
        <v>11.652480187848548</v>
      </c>
      <c r="S10" s="139">
        <v>610</v>
      </c>
      <c r="T10" s="115">
        <v>10.856024203594945</v>
      </c>
      <c r="U10" s="139">
        <v>518</v>
      </c>
      <c r="V10" s="115">
        <v>10.202875714004334</v>
      </c>
      <c r="W10" s="132"/>
    </row>
    <row r="11" spans="1:23" x14ac:dyDescent="0.35">
      <c r="A11" s="16"/>
      <c r="B11" s="34" t="s">
        <v>432</v>
      </c>
      <c r="C11" s="58">
        <v>372</v>
      </c>
      <c r="D11" s="42">
        <v>9.1490408263649776</v>
      </c>
      <c r="E11" s="58">
        <v>307</v>
      </c>
      <c r="F11" s="42">
        <v>7.5392927308447932</v>
      </c>
      <c r="G11" s="58">
        <v>439</v>
      </c>
      <c r="H11" s="42">
        <v>8.8490223745212671</v>
      </c>
      <c r="I11" s="58">
        <v>461</v>
      </c>
      <c r="J11" s="42">
        <v>9.1323296354992074</v>
      </c>
      <c r="K11" s="58">
        <v>461</v>
      </c>
      <c r="L11" s="42">
        <v>8.5879284649776455</v>
      </c>
      <c r="M11" s="58">
        <v>415</v>
      </c>
      <c r="N11" s="42">
        <v>7.1762061213902815</v>
      </c>
      <c r="O11" s="58">
        <v>425</v>
      </c>
      <c r="P11" s="42">
        <v>6.3281715306730195</v>
      </c>
      <c r="Q11" s="58">
        <v>543</v>
      </c>
      <c r="R11" s="42">
        <v>7.9688875843850902</v>
      </c>
      <c r="S11" s="139">
        <v>580</v>
      </c>
      <c r="T11" s="115">
        <v>10.322121373909948</v>
      </c>
      <c r="U11" s="139">
        <v>573</v>
      </c>
      <c r="V11" s="115">
        <v>11.286192633444948</v>
      </c>
      <c r="W11" s="132"/>
    </row>
    <row r="12" spans="1:23" x14ac:dyDescent="0.35">
      <c r="A12" s="16"/>
      <c r="B12" s="37" t="s">
        <v>433</v>
      </c>
      <c r="C12" s="58">
        <v>89</v>
      </c>
      <c r="D12" s="79">
        <v>2.1888834235120513</v>
      </c>
      <c r="E12" s="58">
        <v>76</v>
      </c>
      <c r="F12" s="79">
        <v>1.8664047151277015</v>
      </c>
      <c r="G12" s="58">
        <v>91</v>
      </c>
      <c r="H12" s="79">
        <v>1.8343075992743398</v>
      </c>
      <c r="I12" s="58">
        <v>106</v>
      </c>
      <c r="J12" s="79">
        <v>2.0998415213946116</v>
      </c>
      <c r="K12" s="58">
        <v>119</v>
      </c>
      <c r="L12" s="79">
        <v>2.2168405365126675</v>
      </c>
      <c r="M12" s="58">
        <v>156</v>
      </c>
      <c r="N12" s="79">
        <v>2.6975618191250215</v>
      </c>
      <c r="O12" s="58">
        <v>164</v>
      </c>
      <c r="P12" s="79">
        <v>2.4419297200714714</v>
      </c>
      <c r="Q12" s="58">
        <v>155</v>
      </c>
      <c r="R12" s="79">
        <v>2.274728500146757</v>
      </c>
      <c r="S12" s="139">
        <v>168</v>
      </c>
      <c r="T12" s="115">
        <v>2.9898558462359852</v>
      </c>
      <c r="U12" s="139">
        <v>168</v>
      </c>
      <c r="V12" s="115">
        <v>3.3090407721095136</v>
      </c>
      <c r="W12" s="132"/>
    </row>
    <row r="13" spans="1:23" x14ac:dyDescent="0.35">
      <c r="A13" s="16"/>
      <c r="B13" s="34" t="s">
        <v>434</v>
      </c>
      <c r="C13" s="58">
        <v>15</v>
      </c>
      <c r="D13" s="42">
        <v>0.36891293654697493</v>
      </c>
      <c r="E13" s="58">
        <v>24</v>
      </c>
      <c r="F13" s="42">
        <v>0.58939096267190572</v>
      </c>
      <c r="G13" s="58">
        <v>26</v>
      </c>
      <c r="H13" s="42">
        <v>0.52408788550695418</v>
      </c>
      <c r="I13" s="58">
        <v>22</v>
      </c>
      <c r="J13" s="42">
        <v>0.4358161648177496</v>
      </c>
      <c r="K13" s="58">
        <v>24</v>
      </c>
      <c r="L13" s="42">
        <v>0.44709388971684055</v>
      </c>
      <c r="M13" s="58">
        <v>35</v>
      </c>
      <c r="N13" s="42">
        <v>0.6052222030088189</v>
      </c>
      <c r="O13" s="58">
        <v>24</v>
      </c>
      <c r="P13" s="42">
        <v>0.35735556879094699</v>
      </c>
      <c r="Q13" s="58">
        <v>43</v>
      </c>
      <c r="R13" s="42">
        <v>0.63105371294393897</v>
      </c>
      <c r="S13" s="139">
        <v>42</v>
      </c>
      <c r="T13" s="115">
        <v>0.7474639615589963</v>
      </c>
      <c r="U13" s="139">
        <v>27</v>
      </c>
      <c r="V13" s="115">
        <v>0.53181012408902895</v>
      </c>
      <c r="W13" s="132"/>
    </row>
    <row r="14" spans="1:23" x14ac:dyDescent="0.35">
      <c r="A14" s="16"/>
      <c r="B14" s="36" t="s">
        <v>269</v>
      </c>
      <c r="C14" s="88">
        <v>4066</v>
      </c>
      <c r="D14" s="89">
        <v>100</v>
      </c>
      <c r="E14" s="88">
        <v>4072</v>
      </c>
      <c r="F14" s="89">
        <v>100</v>
      </c>
      <c r="G14" s="88">
        <v>4961</v>
      </c>
      <c r="H14" s="89">
        <v>100</v>
      </c>
      <c r="I14" s="88">
        <v>5048</v>
      </c>
      <c r="J14" s="89">
        <v>100</v>
      </c>
      <c r="K14" s="88">
        <v>5368</v>
      </c>
      <c r="L14" s="89">
        <v>100</v>
      </c>
      <c r="M14" s="88">
        <v>5783</v>
      </c>
      <c r="N14" s="89">
        <v>100</v>
      </c>
      <c r="O14" s="88">
        <v>6716</v>
      </c>
      <c r="P14" s="89">
        <v>100</v>
      </c>
      <c r="Q14" s="88">
        <v>6814</v>
      </c>
      <c r="R14" s="89">
        <v>100</v>
      </c>
      <c r="S14" s="135">
        <v>5618</v>
      </c>
      <c r="T14" s="136">
        <v>100</v>
      </c>
      <c r="U14" s="135">
        <v>5077</v>
      </c>
      <c r="V14" s="136">
        <v>100.00000000000001</v>
      </c>
    </row>
    <row r="15" spans="1:23" x14ac:dyDescent="0.35">
      <c r="A15" s="16"/>
      <c r="B15" s="34"/>
      <c r="C15" s="58"/>
      <c r="D15" s="63"/>
      <c r="E15" s="58"/>
      <c r="F15" s="63"/>
      <c r="G15" s="58"/>
      <c r="H15" s="63"/>
      <c r="I15" s="58"/>
      <c r="J15" s="63"/>
      <c r="K15" s="58"/>
      <c r="L15" s="63"/>
      <c r="M15" s="58"/>
      <c r="N15" s="63"/>
      <c r="O15" s="58"/>
      <c r="P15" s="63"/>
      <c r="Q15" s="58"/>
      <c r="R15" s="63"/>
      <c r="S15" s="58"/>
      <c r="T15" s="63"/>
      <c r="U15" s="58"/>
      <c r="V15" s="63"/>
    </row>
    <row r="16" spans="1:23" x14ac:dyDescent="0.35">
      <c r="A16" s="16"/>
      <c r="B16" s="34"/>
      <c r="C16" s="45"/>
      <c r="D16" s="42"/>
      <c r="E16" s="45"/>
      <c r="F16" s="42"/>
      <c r="G16" s="45"/>
      <c r="H16" s="42"/>
      <c r="I16" s="45"/>
      <c r="J16" s="42"/>
      <c r="K16" s="45"/>
      <c r="L16" s="42"/>
      <c r="M16" s="45"/>
      <c r="N16" s="42"/>
      <c r="O16" s="45"/>
      <c r="P16" s="42"/>
      <c r="Q16" s="45"/>
      <c r="R16" s="42"/>
      <c r="S16" s="45"/>
      <c r="T16" s="42"/>
      <c r="U16" s="45"/>
      <c r="V16" s="42"/>
    </row>
    <row r="17" spans="1:25" x14ac:dyDescent="0.35">
      <c r="A17" s="16"/>
      <c r="B17" s="33" t="s">
        <v>285</v>
      </c>
      <c r="C17" s="58"/>
      <c r="D17" s="42"/>
      <c r="E17" s="58"/>
      <c r="F17" s="42"/>
      <c r="G17" s="58"/>
      <c r="H17" s="42"/>
      <c r="I17" s="58"/>
      <c r="J17" s="42"/>
      <c r="K17" s="58"/>
      <c r="L17" s="42"/>
      <c r="M17" s="58"/>
      <c r="N17" s="42"/>
      <c r="O17" s="58"/>
      <c r="P17" s="42"/>
      <c r="Q17" s="58"/>
      <c r="R17" s="42"/>
      <c r="S17" s="58"/>
      <c r="T17" s="42"/>
      <c r="U17" s="58"/>
      <c r="V17" s="42"/>
    </row>
    <row r="18" spans="1:25" x14ac:dyDescent="0.35">
      <c r="A18" s="16"/>
      <c r="B18" s="34" t="s">
        <v>427</v>
      </c>
      <c r="C18" s="58">
        <v>54</v>
      </c>
      <c r="D18" s="42">
        <v>13.533834586466165</v>
      </c>
      <c r="E18" s="58">
        <v>52</v>
      </c>
      <c r="F18" s="42">
        <v>12.206572769953052</v>
      </c>
      <c r="G18" s="58">
        <v>44</v>
      </c>
      <c r="H18" s="42">
        <v>9.8434004474272925</v>
      </c>
      <c r="I18" s="58">
        <v>76</v>
      </c>
      <c r="J18" s="42">
        <v>16.414686825053995</v>
      </c>
      <c r="K18" s="58">
        <v>110</v>
      </c>
      <c r="L18" s="42">
        <v>20</v>
      </c>
      <c r="M18" s="58">
        <v>143</v>
      </c>
      <c r="N18" s="42">
        <v>22.239502332814929</v>
      </c>
      <c r="O18" s="58">
        <v>190</v>
      </c>
      <c r="P18" s="42">
        <v>24.020227560050568</v>
      </c>
      <c r="Q18" s="58">
        <v>178</v>
      </c>
      <c r="R18" s="42">
        <v>25.538020086083215</v>
      </c>
      <c r="S18" s="139">
        <v>107</v>
      </c>
      <c r="T18" s="115">
        <v>22.621564482029598</v>
      </c>
      <c r="U18" s="139">
        <v>84</v>
      </c>
      <c r="V18" s="115">
        <v>23.140495867768596</v>
      </c>
      <c r="X18" s="58"/>
      <c r="Y18" s="42"/>
    </row>
    <row r="19" spans="1:25" x14ac:dyDescent="0.35">
      <c r="A19" s="16"/>
      <c r="B19" s="34" t="s">
        <v>428</v>
      </c>
      <c r="C19" s="58">
        <v>89</v>
      </c>
      <c r="D19" s="42">
        <v>22.305764411027567</v>
      </c>
      <c r="E19" s="58">
        <v>96</v>
      </c>
      <c r="F19" s="42">
        <v>22.535211267605636</v>
      </c>
      <c r="G19" s="58">
        <v>88</v>
      </c>
      <c r="H19" s="42">
        <v>19.686800894854585</v>
      </c>
      <c r="I19" s="58">
        <v>94</v>
      </c>
      <c r="J19" s="42">
        <v>20.302375809935207</v>
      </c>
      <c r="K19" s="58">
        <v>131</v>
      </c>
      <c r="L19" s="42">
        <v>23.81818181818182</v>
      </c>
      <c r="M19" s="58">
        <v>156</v>
      </c>
      <c r="N19" s="42">
        <v>24.261275272161743</v>
      </c>
      <c r="O19" s="58">
        <v>239</v>
      </c>
      <c r="P19" s="42">
        <v>30.214917825537295</v>
      </c>
      <c r="Q19" s="58">
        <v>159</v>
      </c>
      <c r="R19" s="42">
        <v>22.812051649928264</v>
      </c>
      <c r="S19" s="139">
        <v>124</v>
      </c>
      <c r="T19" s="115">
        <v>26.215644820295985</v>
      </c>
      <c r="U19" s="139">
        <v>93</v>
      </c>
      <c r="V19" s="115">
        <v>25.619834710743799</v>
      </c>
      <c r="X19" s="58"/>
      <c r="Y19" s="42"/>
    </row>
    <row r="20" spans="1:25" x14ac:dyDescent="0.35">
      <c r="A20" s="16"/>
      <c r="B20" s="34" t="s">
        <v>429</v>
      </c>
      <c r="C20" s="58">
        <v>105</v>
      </c>
      <c r="D20" s="42">
        <v>26.315789473684209</v>
      </c>
      <c r="E20" s="58">
        <v>95</v>
      </c>
      <c r="F20" s="42">
        <v>22.300469483568076</v>
      </c>
      <c r="G20" s="58">
        <v>132</v>
      </c>
      <c r="H20" s="42">
        <v>29.530201342281881</v>
      </c>
      <c r="I20" s="58">
        <v>106</v>
      </c>
      <c r="J20" s="42">
        <v>22.894168466522675</v>
      </c>
      <c r="K20" s="58">
        <v>135</v>
      </c>
      <c r="L20" s="42">
        <v>24.545454545454547</v>
      </c>
      <c r="M20" s="58">
        <v>139</v>
      </c>
      <c r="N20" s="42">
        <v>21.61741835147745</v>
      </c>
      <c r="O20" s="58">
        <v>166</v>
      </c>
      <c r="P20" s="42">
        <v>20.986093552465235</v>
      </c>
      <c r="Q20" s="58">
        <v>151</v>
      </c>
      <c r="R20" s="42">
        <v>21.664275466284074</v>
      </c>
      <c r="S20" s="139">
        <v>93</v>
      </c>
      <c r="T20" s="115">
        <v>19.661733615221987</v>
      </c>
      <c r="U20" s="139">
        <v>81</v>
      </c>
      <c r="V20" s="115">
        <v>22.314049586776861</v>
      </c>
      <c r="X20" s="58"/>
      <c r="Y20" s="42"/>
    </row>
    <row r="21" spans="1:25" x14ac:dyDescent="0.35">
      <c r="A21" s="16"/>
      <c r="B21" s="34" t="s">
        <v>430</v>
      </c>
      <c r="C21" s="58">
        <v>78</v>
      </c>
      <c r="D21" s="63">
        <v>19.548872180451127</v>
      </c>
      <c r="E21" s="58">
        <v>107</v>
      </c>
      <c r="F21" s="63">
        <v>25.11737089201878</v>
      </c>
      <c r="G21" s="58">
        <v>93</v>
      </c>
      <c r="H21" s="63">
        <v>20.80536912751678</v>
      </c>
      <c r="I21" s="58">
        <v>95</v>
      </c>
      <c r="J21" s="63">
        <v>20.518358531317496</v>
      </c>
      <c r="K21" s="58">
        <v>89</v>
      </c>
      <c r="L21" s="63">
        <v>16.18181818181818</v>
      </c>
      <c r="M21" s="58">
        <v>104</v>
      </c>
      <c r="N21" s="63">
        <v>16.174183514774494</v>
      </c>
      <c r="O21" s="58">
        <v>95</v>
      </c>
      <c r="P21" s="63">
        <v>12.010113780025284</v>
      </c>
      <c r="Q21" s="58">
        <v>100</v>
      </c>
      <c r="R21" s="63">
        <v>14.347202295552366</v>
      </c>
      <c r="S21" s="139">
        <v>64</v>
      </c>
      <c r="T21" s="141">
        <v>13.530655391120508</v>
      </c>
      <c r="U21" s="139">
        <v>43</v>
      </c>
      <c r="V21" s="141">
        <v>11.84573002754821</v>
      </c>
      <c r="X21" s="58"/>
      <c r="Y21" s="63"/>
    </row>
    <row r="22" spans="1:25" x14ac:dyDescent="0.35">
      <c r="A22" s="16"/>
      <c r="B22" s="34" t="s">
        <v>431</v>
      </c>
      <c r="C22" s="58">
        <v>50</v>
      </c>
      <c r="D22" s="42">
        <v>12.531328320802004</v>
      </c>
      <c r="E22" s="58">
        <v>59</v>
      </c>
      <c r="F22" s="42">
        <v>13.849765258215962</v>
      </c>
      <c r="G22" s="58">
        <v>57</v>
      </c>
      <c r="H22" s="42">
        <v>12.751677852348994</v>
      </c>
      <c r="I22" s="58">
        <v>44</v>
      </c>
      <c r="J22" s="42">
        <v>9.5032397408207352</v>
      </c>
      <c r="K22" s="58">
        <v>45</v>
      </c>
      <c r="L22" s="42">
        <v>8.1818181818181817</v>
      </c>
      <c r="M22" s="58">
        <v>54</v>
      </c>
      <c r="N22" s="42">
        <v>8.3981337480559866</v>
      </c>
      <c r="O22" s="58">
        <v>58</v>
      </c>
      <c r="P22" s="42">
        <v>7.3324905183312268</v>
      </c>
      <c r="Q22" s="58">
        <v>55</v>
      </c>
      <c r="R22" s="42">
        <v>7.8909612625538017</v>
      </c>
      <c r="S22" s="139">
        <v>49</v>
      </c>
      <c r="T22" s="115">
        <v>10.359408033826638</v>
      </c>
      <c r="U22" s="139">
        <v>29</v>
      </c>
      <c r="V22" s="115">
        <v>7.9889807162534439</v>
      </c>
      <c r="X22" s="58"/>
      <c r="Y22" s="42"/>
    </row>
    <row r="23" spans="1:25" x14ac:dyDescent="0.35">
      <c r="A23" s="16"/>
      <c r="B23" s="34" t="s">
        <v>432</v>
      </c>
      <c r="C23" s="58">
        <v>20</v>
      </c>
      <c r="D23" s="79">
        <v>5.0125313283208017</v>
      </c>
      <c r="E23" s="58">
        <v>15</v>
      </c>
      <c r="F23" s="79">
        <v>3.5211267605633805</v>
      </c>
      <c r="G23" s="58">
        <v>23</v>
      </c>
      <c r="H23" s="79">
        <v>5.1454138702460845</v>
      </c>
      <c r="I23" s="58">
        <v>36</v>
      </c>
      <c r="J23" s="79">
        <v>7.7753779697624186</v>
      </c>
      <c r="K23" s="58">
        <v>33</v>
      </c>
      <c r="L23" s="79">
        <v>6</v>
      </c>
      <c r="M23" s="58">
        <v>38</v>
      </c>
      <c r="N23" s="79">
        <v>5.9097978227060652</v>
      </c>
      <c r="O23" s="58">
        <v>32</v>
      </c>
      <c r="P23" s="79">
        <v>4.0455120101137805</v>
      </c>
      <c r="Q23" s="58">
        <v>46</v>
      </c>
      <c r="R23" s="79">
        <v>6.5997130559540889</v>
      </c>
      <c r="S23" s="139">
        <v>33</v>
      </c>
      <c r="T23" s="142">
        <v>6.9767441860465116</v>
      </c>
      <c r="U23" s="139">
        <v>24</v>
      </c>
      <c r="V23" s="142">
        <v>6.6115702479338845</v>
      </c>
      <c r="X23" s="58"/>
      <c r="Y23" s="79"/>
    </row>
    <row r="24" spans="1:25" x14ac:dyDescent="0.35">
      <c r="A24" s="16"/>
      <c r="B24" s="37" t="s">
        <v>433</v>
      </c>
      <c r="C24" s="58" t="s">
        <v>272</v>
      </c>
      <c r="D24" s="42" t="s">
        <v>231</v>
      </c>
      <c r="E24" s="58" t="s">
        <v>272</v>
      </c>
      <c r="F24" s="42" t="s">
        <v>231</v>
      </c>
      <c r="G24" s="58">
        <v>7</v>
      </c>
      <c r="H24" s="76">
        <v>1.5659955257270695</v>
      </c>
      <c r="I24" s="58">
        <v>11</v>
      </c>
      <c r="J24" s="76">
        <v>2.3758099352051838</v>
      </c>
      <c r="K24" s="58">
        <v>6</v>
      </c>
      <c r="L24" s="76">
        <v>1.0909090909090911</v>
      </c>
      <c r="M24" s="58">
        <v>9</v>
      </c>
      <c r="N24" s="76">
        <v>1.3996889580093312</v>
      </c>
      <c r="O24" s="58">
        <v>9</v>
      </c>
      <c r="P24" s="76">
        <v>1.1378002528445006</v>
      </c>
      <c r="Q24" s="58">
        <v>6</v>
      </c>
      <c r="R24" s="76">
        <v>0.86083213773314204</v>
      </c>
      <c r="S24" s="139" t="s">
        <v>272</v>
      </c>
      <c r="T24" s="143" t="s">
        <v>231</v>
      </c>
      <c r="U24" s="139">
        <v>8</v>
      </c>
      <c r="V24" s="143">
        <v>2.2038567493112948</v>
      </c>
      <c r="X24" s="58"/>
      <c r="Y24" s="42"/>
    </row>
    <row r="25" spans="1:25" x14ac:dyDescent="0.35">
      <c r="A25" s="16"/>
      <c r="B25" s="34" t="s">
        <v>434</v>
      </c>
      <c r="C25" s="58" t="s">
        <v>272</v>
      </c>
      <c r="D25" s="42" t="s">
        <v>231</v>
      </c>
      <c r="E25" s="58">
        <v>0</v>
      </c>
      <c r="F25" s="79">
        <v>0</v>
      </c>
      <c r="G25" s="58" t="s">
        <v>272</v>
      </c>
      <c r="H25" s="42" t="s">
        <v>231</v>
      </c>
      <c r="I25" s="58" t="s">
        <v>272</v>
      </c>
      <c r="J25" s="42" t="s">
        <v>231</v>
      </c>
      <c r="K25" s="58" t="s">
        <v>272</v>
      </c>
      <c r="L25" s="42" t="s">
        <v>231</v>
      </c>
      <c r="M25" s="58">
        <v>0</v>
      </c>
      <c r="N25" s="55">
        <v>0</v>
      </c>
      <c r="O25" s="58" t="s">
        <v>272</v>
      </c>
      <c r="P25" s="42" t="s">
        <v>231</v>
      </c>
      <c r="Q25" s="58" t="s">
        <v>272</v>
      </c>
      <c r="R25" s="40" t="s">
        <v>231</v>
      </c>
      <c r="S25" s="139" t="s">
        <v>272</v>
      </c>
      <c r="T25" s="144" t="s">
        <v>231</v>
      </c>
      <c r="U25" s="139" t="s">
        <v>272</v>
      </c>
      <c r="V25" s="144" t="s">
        <v>231</v>
      </c>
      <c r="X25" s="58"/>
      <c r="Y25" s="42"/>
    </row>
    <row r="26" spans="1:25" x14ac:dyDescent="0.35">
      <c r="A26" s="16"/>
      <c r="B26" s="36" t="s">
        <v>269</v>
      </c>
      <c r="C26" s="88">
        <v>399</v>
      </c>
      <c r="D26" s="89">
        <v>100</v>
      </c>
      <c r="E26" s="88">
        <v>426</v>
      </c>
      <c r="F26" s="89">
        <v>100</v>
      </c>
      <c r="G26" s="88">
        <v>447</v>
      </c>
      <c r="H26" s="89">
        <v>100</v>
      </c>
      <c r="I26" s="88">
        <v>463</v>
      </c>
      <c r="J26" s="89">
        <v>100</v>
      </c>
      <c r="K26" s="88">
        <v>550</v>
      </c>
      <c r="L26" s="89">
        <v>100</v>
      </c>
      <c r="M26" s="88">
        <v>643</v>
      </c>
      <c r="N26" s="89">
        <v>100</v>
      </c>
      <c r="O26" s="88">
        <v>791</v>
      </c>
      <c r="P26" s="89">
        <v>100</v>
      </c>
      <c r="Q26" s="88">
        <v>697</v>
      </c>
      <c r="R26" s="89">
        <v>100</v>
      </c>
      <c r="S26" s="135">
        <v>473</v>
      </c>
      <c r="T26" s="136">
        <v>100</v>
      </c>
      <c r="U26" s="135">
        <v>363</v>
      </c>
      <c r="V26" s="136">
        <v>100</v>
      </c>
      <c r="X26" s="88"/>
      <c r="Y26" s="89"/>
    </row>
    <row r="27" spans="1:25" x14ac:dyDescent="0.35">
      <c r="A27" s="16"/>
      <c r="B27" s="34"/>
      <c r="C27" s="45"/>
      <c r="D27" s="79"/>
      <c r="E27" s="45"/>
      <c r="F27" s="79"/>
      <c r="G27" s="45"/>
      <c r="H27" s="79"/>
      <c r="I27" s="45"/>
      <c r="J27" s="79"/>
      <c r="K27" s="45"/>
      <c r="L27" s="79"/>
      <c r="M27" s="45"/>
      <c r="N27" s="79"/>
      <c r="O27" s="45"/>
      <c r="P27" s="79"/>
      <c r="Q27" s="45"/>
      <c r="R27" s="79"/>
      <c r="S27" s="140"/>
      <c r="T27" s="142"/>
      <c r="U27" s="140"/>
      <c r="V27" s="142"/>
    </row>
    <row r="28" spans="1:25" x14ac:dyDescent="0.35">
      <c r="A28" s="16"/>
      <c r="B28" s="34"/>
      <c r="C28" s="60"/>
      <c r="D28" s="42"/>
      <c r="E28" s="60"/>
      <c r="F28" s="42"/>
      <c r="G28" s="60"/>
      <c r="H28" s="42"/>
      <c r="I28" s="60"/>
      <c r="J28" s="42"/>
      <c r="K28" s="60"/>
      <c r="L28" s="42"/>
      <c r="M28" s="60"/>
      <c r="N28" s="42"/>
      <c r="O28" s="60"/>
      <c r="P28" s="42"/>
      <c r="Q28" s="60"/>
      <c r="R28" s="42"/>
      <c r="S28" s="145"/>
      <c r="T28" s="115"/>
      <c r="U28" s="145"/>
      <c r="V28" s="115"/>
    </row>
    <row r="29" spans="1:25" x14ac:dyDescent="0.35">
      <c r="A29" s="16"/>
      <c r="B29" s="33" t="s">
        <v>269</v>
      </c>
      <c r="C29" s="58"/>
      <c r="D29" s="42"/>
      <c r="E29" s="58"/>
      <c r="F29" s="42"/>
      <c r="G29" s="58"/>
      <c r="H29" s="42"/>
      <c r="I29" s="58"/>
      <c r="J29" s="42"/>
      <c r="K29" s="58"/>
      <c r="L29" s="42"/>
      <c r="M29" s="58"/>
      <c r="N29" s="42"/>
      <c r="O29" s="58"/>
      <c r="P29" s="42"/>
      <c r="Q29" s="58"/>
      <c r="R29" s="42"/>
      <c r="S29" s="139"/>
      <c r="T29" s="115"/>
      <c r="U29" s="139"/>
      <c r="V29" s="115"/>
    </row>
    <row r="30" spans="1:25" x14ac:dyDescent="0.35">
      <c r="A30" s="16"/>
      <c r="B30" s="34" t="s">
        <v>427</v>
      </c>
      <c r="C30" s="58">
        <v>423</v>
      </c>
      <c r="D30" s="42">
        <v>9.4736842105263168</v>
      </c>
      <c r="E30" s="58">
        <v>362</v>
      </c>
      <c r="F30" s="42">
        <v>8.0480213428190304</v>
      </c>
      <c r="G30" s="58">
        <v>487</v>
      </c>
      <c r="H30" s="42">
        <v>9.0051775147928996</v>
      </c>
      <c r="I30" s="58">
        <v>565</v>
      </c>
      <c r="J30" s="42">
        <v>10.252222827073126</v>
      </c>
      <c r="K30" s="58">
        <v>602</v>
      </c>
      <c r="L30" s="42">
        <v>10.172355525515377</v>
      </c>
      <c r="M30" s="58">
        <v>871</v>
      </c>
      <c r="N30" s="42">
        <v>13.554310613134144</v>
      </c>
      <c r="O30" s="58">
        <v>1151</v>
      </c>
      <c r="P30" s="42">
        <v>15.33235646729719</v>
      </c>
      <c r="Q30" s="58">
        <v>1173</v>
      </c>
      <c r="R30" s="42">
        <v>15.617094927439757</v>
      </c>
      <c r="S30" s="139">
        <v>809</v>
      </c>
      <c r="T30" s="115">
        <v>13.279711096520025</v>
      </c>
      <c r="U30" s="139">
        <v>699</v>
      </c>
      <c r="V30" s="115">
        <v>12.849264705882351</v>
      </c>
      <c r="W30" s="132"/>
    </row>
    <row r="31" spans="1:25" x14ac:dyDescent="0.35">
      <c r="A31" s="16"/>
      <c r="B31" s="34" t="s">
        <v>428</v>
      </c>
      <c r="C31" s="58">
        <v>865</v>
      </c>
      <c r="D31" s="42">
        <v>19.372900335946248</v>
      </c>
      <c r="E31" s="58">
        <v>1006</v>
      </c>
      <c r="F31" s="42">
        <v>22.365495775900403</v>
      </c>
      <c r="G31" s="58">
        <v>1039</v>
      </c>
      <c r="H31" s="42">
        <v>19.212278106508876</v>
      </c>
      <c r="I31" s="58">
        <v>1092</v>
      </c>
      <c r="J31" s="42">
        <v>19.814915623298855</v>
      </c>
      <c r="K31" s="58">
        <v>1323</v>
      </c>
      <c r="L31" s="42">
        <v>22.355525515376819</v>
      </c>
      <c r="M31" s="58">
        <v>1364</v>
      </c>
      <c r="N31" s="42">
        <v>21.226268285091816</v>
      </c>
      <c r="O31" s="58">
        <v>1892</v>
      </c>
      <c r="P31" s="42">
        <v>25.20314373251632</v>
      </c>
      <c r="Q31" s="58">
        <v>1687</v>
      </c>
      <c r="R31" s="42">
        <v>22.460391425908668</v>
      </c>
      <c r="S31" s="139">
        <v>1462</v>
      </c>
      <c r="T31" s="115">
        <v>24.015101772816809</v>
      </c>
      <c r="U31" s="139">
        <v>1058</v>
      </c>
      <c r="V31" s="115">
        <v>19.448529411764707</v>
      </c>
      <c r="W31" s="214"/>
      <c r="X31" s="214"/>
    </row>
    <row r="32" spans="1:25" x14ac:dyDescent="0.35">
      <c r="A32" s="16"/>
      <c r="B32" s="34" t="s">
        <v>429</v>
      </c>
      <c r="C32" s="58">
        <v>1092</v>
      </c>
      <c r="D32" s="42">
        <v>24.456886898096304</v>
      </c>
      <c r="E32" s="58">
        <v>1005</v>
      </c>
      <c r="F32" s="42">
        <v>22.34326367274344</v>
      </c>
      <c r="G32" s="58">
        <v>1258</v>
      </c>
      <c r="H32" s="42">
        <v>23.261834319526628</v>
      </c>
      <c r="I32" s="58">
        <v>1347</v>
      </c>
      <c r="J32" s="42">
        <v>24.442025040827435</v>
      </c>
      <c r="K32" s="58">
        <v>1486</v>
      </c>
      <c r="L32" s="42">
        <v>25.109834403514704</v>
      </c>
      <c r="M32" s="58">
        <v>1440</v>
      </c>
      <c r="N32" s="42">
        <v>22.408963585434176</v>
      </c>
      <c r="O32" s="58">
        <v>1712</v>
      </c>
      <c r="P32" s="42">
        <v>22.805381643799123</v>
      </c>
      <c r="Q32" s="58">
        <v>1700</v>
      </c>
      <c r="R32" s="42">
        <v>22.633470909332978</v>
      </c>
      <c r="S32" s="139">
        <v>1317</v>
      </c>
      <c r="T32" s="115">
        <v>21.618516086671043</v>
      </c>
      <c r="U32" s="139">
        <v>1325</v>
      </c>
      <c r="V32" s="115">
        <v>24.356617647058822</v>
      </c>
      <c r="W32" s="132"/>
    </row>
    <row r="33" spans="1:23" x14ac:dyDescent="0.35">
      <c r="A33" s="16"/>
      <c r="B33" s="34" t="s">
        <v>430</v>
      </c>
      <c r="C33" s="58">
        <v>953</v>
      </c>
      <c r="D33" s="63">
        <v>21.343784994400895</v>
      </c>
      <c r="E33" s="58">
        <v>1032</v>
      </c>
      <c r="F33" s="63">
        <v>22.943530457981325</v>
      </c>
      <c r="G33" s="58">
        <v>1148</v>
      </c>
      <c r="H33" s="63">
        <v>21.227810650887573</v>
      </c>
      <c r="I33" s="58">
        <v>1113</v>
      </c>
      <c r="J33" s="63">
        <v>20.195971692977682</v>
      </c>
      <c r="K33" s="58">
        <v>1182</v>
      </c>
      <c r="L33" s="63">
        <v>19.972963839134845</v>
      </c>
      <c r="M33" s="58">
        <v>1253</v>
      </c>
      <c r="N33" s="63">
        <v>19.498910675381264</v>
      </c>
      <c r="O33" s="58">
        <v>1305</v>
      </c>
      <c r="P33" s="63">
        <v>17.383775143199681</v>
      </c>
      <c r="Q33" s="58">
        <v>1307</v>
      </c>
      <c r="R33" s="63">
        <v>17.401144987351884</v>
      </c>
      <c r="S33" s="139">
        <v>1018</v>
      </c>
      <c r="T33" s="115">
        <v>16.710439921208142</v>
      </c>
      <c r="U33" s="139">
        <v>1010</v>
      </c>
      <c r="V33" s="115">
        <v>18.566176470588236</v>
      </c>
      <c r="W33" s="132"/>
    </row>
    <row r="34" spans="1:23" x14ac:dyDescent="0.35">
      <c r="A34" s="16"/>
      <c r="B34" s="34" t="s">
        <v>431</v>
      </c>
      <c r="C34" s="58">
        <v>633</v>
      </c>
      <c r="D34" s="42">
        <v>14.17693169092945</v>
      </c>
      <c r="E34" s="58">
        <v>669</v>
      </c>
      <c r="F34" s="42">
        <v>14.873277012005337</v>
      </c>
      <c r="G34" s="58">
        <v>887</v>
      </c>
      <c r="H34" s="42">
        <v>16.401627218934912</v>
      </c>
      <c r="I34" s="58">
        <v>757</v>
      </c>
      <c r="J34" s="42">
        <v>13.736164035565231</v>
      </c>
      <c r="K34" s="58">
        <v>681</v>
      </c>
      <c r="L34" s="42">
        <v>11.507265968232511</v>
      </c>
      <c r="M34" s="58">
        <v>845</v>
      </c>
      <c r="N34" s="42">
        <v>13.149704326174913</v>
      </c>
      <c r="O34" s="58">
        <v>791</v>
      </c>
      <c r="P34" s="42">
        <v>10.536832289862796</v>
      </c>
      <c r="Q34" s="58">
        <v>849</v>
      </c>
      <c r="R34" s="42">
        <v>11.303421648249234</v>
      </c>
      <c r="S34" s="139">
        <v>659</v>
      </c>
      <c r="T34" s="115">
        <v>10.817465528562048</v>
      </c>
      <c r="U34" s="139">
        <v>547</v>
      </c>
      <c r="V34" s="115">
        <v>10.055147058823529</v>
      </c>
      <c r="W34" s="132"/>
    </row>
    <row r="35" spans="1:23" x14ac:dyDescent="0.35">
      <c r="A35" s="16"/>
      <c r="B35" s="34" t="s">
        <v>432</v>
      </c>
      <c r="C35" s="58">
        <v>392</v>
      </c>
      <c r="D35" s="79">
        <v>8.7793952967525186</v>
      </c>
      <c r="E35" s="58">
        <v>322</v>
      </c>
      <c r="F35" s="79">
        <v>7.1587372165406853</v>
      </c>
      <c r="G35" s="58">
        <v>462</v>
      </c>
      <c r="H35" s="79">
        <v>8.5428994082840237</v>
      </c>
      <c r="I35" s="58">
        <v>497</v>
      </c>
      <c r="J35" s="79">
        <v>9.0183269823988397</v>
      </c>
      <c r="K35" s="58">
        <v>494</v>
      </c>
      <c r="L35" s="79">
        <v>8.3474146671172704</v>
      </c>
      <c r="M35" s="58">
        <v>453</v>
      </c>
      <c r="N35" s="79">
        <v>7.049486461251167</v>
      </c>
      <c r="O35" s="58">
        <v>457</v>
      </c>
      <c r="P35" s="79">
        <v>6.087651525243106</v>
      </c>
      <c r="Q35" s="58">
        <v>589</v>
      </c>
      <c r="R35" s="79">
        <v>7.8418319797630147</v>
      </c>
      <c r="S35" s="139">
        <v>613</v>
      </c>
      <c r="T35" s="115">
        <v>10.062376887721602</v>
      </c>
      <c r="U35" s="139">
        <v>597</v>
      </c>
      <c r="V35" s="115">
        <v>10.974264705882353</v>
      </c>
      <c r="W35" s="132"/>
    </row>
    <row r="36" spans="1:23" x14ac:dyDescent="0.35">
      <c r="A36" s="16"/>
      <c r="B36" s="37" t="s">
        <v>433</v>
      </c>
      <c r="C36" s="58">
        <v>91</v>
      </c>
      <c r="D36" s="76">
        <v>2.0380739081746921</v>
      </c>
      <c r="E36" s="58">
        <v>78</v>
      </c>
      <c r="F36" s="76">
        <v>1.7341040462427744</v>
      </c>
      <c r="G36" s="58">
        <v>98</v>
      </c>
      <c r="H36" s="76">
        <v>1.8121301775147929</v>
      </c>
      <c r="I36" s="58">
        <v>117</v>
      </c>
      <c r="J36" s="76">
        <v>2.1230266739248775</v>
      </c>
      <c r="K36" s="58">
        <v>125</v>
      </c>
      <c r="L36" s="76">
        <v>2.1122000675904022</v>
      </c>
      <c r="M36" s="58">
        <v>165</v>
      </c>
      <c r="N36" s="76">
        <v>2.5676937441643322</v>
      </c>
      <c r="O36" s="58">
        <v>173</v>
      </c>
      <c r="P36" s="76">
        <v>2.3045157852670841</v>
      </c>
      <c r="Q36" s="58">
        <v>161</v>
      </c>
      <c r="R36" s="76">
        <v>2.1435228331780056</v>
      </c>
      <c r="S36" s="139">
        <v>170</v>
      </c>
      <c r="T36" s="115">
        <v>2.7905449770190414</v>
      </c>
      <c r="U36" s="139">
        <v>176</v>
      </c>
      <c r="V36" s="115">
        <v>3.2352941176470593</v>
      </c>
      <c r="W36" s="132"/>
    </row>
    <row r="37" spans="1:23" x14ac:dyDescent="0.35">
      <c r="A37" s="16"/>
      <c r="B37" s="34" t="s">
        <v>434</v>
      </c>
      <c r="C37" s="58">
        <v>16</v>
      </c>
      <c r="D37" s="79">
        <v>0.35834266517357227</v>
      </c>
      <c r="E37" s="58">
        <v>24</v>
      </c>
      <c r="F37" s="79">
        <v>0.53357047576700756</v>
      </c>
      <c r="G37" s="58">
        <v>29</v>
      </c>
      <c r="H37" s="55">
        <v>0.53624260355029585</v>
      </c>
      <c r="I37" s="58">
        <v>23</v>
      </c>
      <c r="J37" s="55">
        <v>0.41734712393395029</v>
      </c>
      <c r="K37" s="58">
        <v>25</v>
      </c>
      <c r="L37" s="55">
        <v>0.42244001351808047</v>
      </c>
      <c r="M37" s="58">
        <v>35</v>
      </c>
      <c r="N37" s="55">
        <v>0.54466230936819171</v>
      </c>
      <c r="O37" s="58">
        <v>26</v>
      </c>
      <c r="P37" s="55">
        <v>0.34634341281470626</v>
      </c>
      <c r="Q37" s="58">
        <v>45</v>
      </c>
      <c r="R37" s="55">
        <v>0.5991212887764612</v>
      </c>
      <c r="S37" s="139">
        <v>43</v>
      </c>
      <c r="T37" s="115">
        <v>0.70584372948128693</v>
      </c>
      <c r="U37" s="139">
        <v>28</v>
      </c>
      <c r="V37" s="115">
        <v>0.51470588235294112</v>
      </c>
      <c r="W37" s="132"/>
    </row>
    <row r="38" spans="1:23" x14ac:dyDescent="0.35">
      <c r="A38" s="16"/>
      <c r="B38" s="36" t="s">
        <v>269</v>
      </c>
      <c r="C38" s="88">
        <v>4465</v>
      </c>
      <c r="D38" s="89">
        <v>100</v>
      </c>
      <c r="E38" s="88">
        <v>4498</v>
      </c>
      <c r="F38" s="89">
        <v>100</v>
      </c>
      <c r="G38" s="88">
        <v>5408</v>
      </c>
      <c r="H38" s="89">
        <v>100</v>
      </c>
      <c r="I38" s="88">
        <v>5511</v>
      </c>
      <c r="J38" s="89">
        <v>100</v>
      </c>
      <c r="K38" s="88">
        <v>5918</v>
      </c>
      <c r="L38" s="89">
        <v>100</v>
      </c>
      <c r="M38" s="88">
        <v>6426</v>
      </c>
      <c r="N38" s="89">
        <v>100</v>
      </c>
      <c r="O38" s="88">
        <v>7507</v>
      </c>
      <c r="P38" s="89">
        <v>100</v>
      </c>
      <c r="Q38" s="88">
        <v>7511</v>
      </c>
      <c r="R38" s="89">
        <v>100</v>
      </c>
      <c r="S38" s="135">
        <v>6091</v>
      </c>
      <c r="T38" s="136">
        <v>100</v>
      </c>
      <c r="U38" s="135">
        <v>5440</v>
      </c>
      <c r="V38" s="136">
        <v>100</v>
      </c>
      <c r="W38" s="109"/>
    </row>
    <row r="39" spans="1:23" x14ac:dyDescent="0.35">
      <c r="A39" s="16"/>
      <c r="B39" s="37"/>
      <c r="C39" s="75"/>
      <c r="D39" s="79"/>
      <c r="E39" s="75"/>
      <c r="F39" s="79"/>
      <c r="G39" s="75"/>
      <c r="H39" s="79"/>
      <c r="I39" s="75"/>
      <c r="J39" s="79"/>
      <c r="K39" s="75"/>
      <c r="L39" s="79"/>
      <c r="M39" s="75"/>
      <c r="N39" s="79"/>
      <c r="O39" s="75"/>
      <c r="P39" s="79"/>
      <c r="Q39" s="16"/>
      <c r="R39" s="16"/>
      <c r="S39" s="16"/>
      <c r="T39" s="16"/>
      <c r="U39" s="16"/>
      <c r="V39" s="16"/>
    </row>
    <row r="40" spans="1:23" x14ac:dyDescent="0.35">
      <c r="A40" s="16"/>
      <c r="B40" s="34"/>
      <c r="C40" s="77"/>
      <c r="D40" s="76"/>
      <c r="E40" s="77"/>
      <c r="F40" s="76"/>
      <c r="G40" s="77"/>
      <c r="H40" s="76"/>
      <c r="I40" s="77"/>
      <c r="J40" s="76"/>
      <c r="K40" s="77"/>
      <c r="L40" s="76"/>
      <c r="M40" s="77"/>
      <c r="N40" s="76"/>
      <c r="O40" s="77"/>
      <c r="P40" s="76"/>
      <c r="Q40" s="16"/>
      <c r="R40" s="16"/>
      <c r="S40" s="16"/>
      <c r="T40" s="16"/>
      <c r="U40" s="16"/>
      <c r="V40" s="16"/>
    </row>
    <row r="41" spans="1:23" x14ac:dyDescent="0.35">
      <c r="A41" s="16"/>
      <c r="B41" s="34"/>
      <c r="C41" s="75"/>
      <c r="D41" s="79"/>
      <c r="E41" s="75"/>
      <c r="F41" s="79"/>
      <c r="G41" s="75"/>
      <c r="H41" s="79"/>
      <c r="I41" s="58"/>
      <c r="J41" s="55"/>
      <c r="K41" s="58"/>
      <c r="L41" s="55"/>
      <c r="M41" s="58"/>
      <c r="N41" s="55"/>
      <c r="O41" s="58"/>
      <c r="P41" s="55"/>
      <c r="Q41" s="16"/>
      <c r="R41" s="16"/>
      <c r="S41" s="16"/>
      <c r="T41" s="16"/>
      <c r="U41" s="16"/>
      <c r="V41" s="16"/>
    </row>
    <row r="42" spans="1:23" x14ac:dyDescent="0.35">
      <c r="A42" s="16"/>
      <c r="B42" s="34"/>
      <c r="C42" s="75"/>
      <c r="D42" s="79"/>
      <c r="E42" s="75"/>
      <c r="F42" s="79"/>
      <c r="G42" s="75"/>
      <c r="H42" s="79"/>
      <c r="I42" s="75"/>
      <c r="J42" s="79"/>
      <c r="K42" s="75"/>
      <c r="L42" s="79"/>
      <c r="M42" s="75"/>
      <c r="N42" s="79"/>
      <c r="O42" s="75"/>
      <c r="P42" s="79"/>
      <c r="Q42" s="16"/>
      <c r="R42" s="16"/>
      <c r="S42" s="16"/>
      <c r="T42" s="16"/>
      <c r="U42" s="16"/>
      <c r="V42" s="16"/>
    </row>
    <row r="43" spans="1:23" x14ac:dyDescent="0.35">
      <c r="A43" s="16"/>
      <c r="B43" s="34"/>
      <c r="C43" s="75"/>
      <c r="D43" s="79"/>
      <c r="E43" s="75"/>
      <c r="F43" s="79"/>
      <c r="G43" s="75"/>
      <c r="H43" s="79"/>
      <c r="I43" s="75"/>
      <c r="J43" s="79"/>
      <c r="K43" s="75"/>
      <c r="L43" s="79"/>
      <c r="M43" s="75"/>
      <c r="N43" s="79"/>
      <c r="O43" s="75"/>
      <c r="P43" s="79"/>
      <c r="Q43" s="16"/>
      <c r="R43" s="16"/>
      <c r="S43" s="16"/>
      <c r="T43" s="16"/>
      <c r="U43" s="16"/>
      <c r="V43" s="16"/>
    </row>
    <row r="44" spans="1:23" x14ac:dyDescent="0.35">
      <c r="A44" s="16"/>
      <c r="B44" s="34"/>
      <c r="C44" s="58"/>
      <c r="D44" s="42"/>
      <c r="E44" s="58"/>
      <c r="F44" s="42"/>
      <c r="G44" s="58"/>
      <c r="H44" s="42"/>
      <c r="I44" s="58"/>
      <c r="J44" s="42"/>
      <c r="K44" s="58"/>
      <c r="L44" s="42"/>
      <c r="M44" s="58"/>
      <c r="N44" s="42"/>
      <c r="O44" s="58"/>
      <c r="P44" s="42"/>
      <c r="Q44" s="16"/>
      <c r="R44" s="16"/>
      <c r="S44" s="16"/>
      <c r="T44" s="16"/>
      <c r="U44" s="16"/>
      <c r="V44" s="16"/>
    </row>
    <row r="45" spans="1:23" x14ac:dyDescent="0.35">
      <c r="A45" s="16"/>
      <c r="B45" s="37"/>
      <c r="C45" s="75"/>
      <c r="D45" s="79"/>
      <c r="E45" s="75"/>
      <c r="F45" s="79"/>
      <c r="G45" s="75"/>
      <c r="H45" s="79"/>
      <c r="I45" s="75"/>
      <c r="J45" s="79"/>
      <c r="K45" s="75"/>
      <c r="L45" s="79"/>
      <c r="M45" s="75"/>
      <c r="N45" s="79"/>
      <c r="O45" s="75"/>
      <c r="P45" s="79"/>
      <c r="Q45" s="16"/>
      <c r="R45" s="16"/>
      <c r="S45" s="16"/>
      <c r="T45" s="16"/>
      <c r="U45" s="16"/>
      <c r="V45" s="16"/>
    </row>
    <row r="46" spans="1:23" x14ac:dyDescent="0.35">
      <c r="A46" s="16"/>
      <c r="B46" s="34"/>
      <c r="C46" s="77"/>
      <c r="D46" s="76"/>
      <c r="E46" s="77"/>
      <c r="F46" s="76"/>
      <c r="G46" s="77"/>
      <c r="H46" s="76"/>
      <c r="I46" s="77"/>
      <c r="J46" s="76"/>
      <c r="K46" s="77"/>
      <c r="L46" s="76"/>
      <c r="M46" s="77"/>
      <c r="N46" s="76"/>
      <c r="O46" s="77"/>
      <c r="P46" s="76"/>
      <c r="Q46" s="16"/>
      <c r="R46" s="16"/>
      <c r="S46" s="16"/>
      <c r="T46" s="16"/>
      <c r="U46" s="16"/>
      <c r="V46" s="16"/>
    </row>
    <row r="47" spans="1:23" x14ac:dyDescent="0.35">
      <c r="A47" s="16"/>
      <c r="B47" s="37"/>
      <c r="C47" s="75"/>
      <c r="D47" s="79"/>
      <c r="E47" s="75"/>
      <c r="F47" s="79"/>
      <c r="G47" s="75"/>
      <c r="H47" s="79"/>
      <c r="I47" s="58"/>
      <c r="J47" s="55"/>
      <c r="K47" s="58"/>
      <c r="L47" s="55"/>
      <c r="M47" s="58"/>
      <c r="N47" s="55"/>
      <c r="O47" s="58"/>
      <c r="P47" s="55"/>
      <c r="Q47" s="16"/>
      <c r="R47" s="16"/>
      <c r="S47" s="16"/>
      <c r="T47" s="16"/>
      <c r="U47" s="16"/>
      <c r="V47" s="16"/>
    </row>
    <row r="48" spans="1:23" x14ac:dyDescent="0.35">
      <c r="A48" s="16"/>
      <c r="B48" s="34"/>
      <c r="C48" s="75"/>
      <c r="D48" s="79"/>
      <c r="E48" s="75"/>
      <c r="F48" s="79"/>
      <c r="G48" s="75"/>
      <c r="H48" s="79"/>
      <c r="I48" s="75"/>
      <c r="J48" s="79"/>
      <c r="K48" s="75"/>
      <c r="L48" s="79"/>
      <c r="M48" s="75"/>
      <c r="N48" s="79"/>
      <c r="O48" s="75"/>
      <c r="P48" s="79"/>
      <c r="Q48" s="16"/>
      <c r="R48" s="16"/>
      <c r="S48" s="16"/>
      <c r="T48" s="16"/>
      <c r="U48" s="16"/>
      <c r="V48" s="16"/>
    </row>
    <row r="49" spans="1:22" x14ac:dyDescent="0.35">
      <c r="A49" s="16"/>
      <c r="B49" s="34"/>
      <c r="C49" s="75"/>
      <c r="D49" s="79"/>
      <c r="E49" s="75"/>
      <c r="F49" s="79"/>
      <c r="G49" s="75"/>
      <c r="H49" s="79"/>
      <c r="I49" s="75"/>
      <c r="J49" s="79"/>
      <c r="K49" s="75"/>
      <c r="L49" s="79"/>
      <c r="M49" s="75"/>
      <c r="N49" s="79"/>
      <c r="O49" s="75"/>
      <c r="P49" s="79"/>
      <c r="Q49" s="16"/>
      <c r="R49" s="16"/>
      <c r="S49" s="16"/>
      <c r="T49" s="16"/>
      <c r="U49" s="16"/>
      <c r="V49" s="16"/>
    </row>
    <row r="50" spans="1:22" x14ac:dyDescent="0.35">
      <c r="A50" s="16"/>
      <c r="B50" s="34"/>
      <c r="C50" s="58"/>
      <c r="D50" s="42"/>
      <c r="E50" s="58"/>
      <c r="F50" s="42"/>
      <c r="G50" s="58"/>
      <c r="H50" s="42"/>
      <c r="I50" s="58"/>
      <c r="J50" s="42"/>
      <c r="K50" s="58"/>
      <c r="L50" s="42"/>
      <c r="M50" s="58"/>
      <c r="N50" s="42"/>
      <c r="O50" s="58"/>
      <c r="P50" s="42"/>
      <c r="Q50" s="16"/>
      <c r="R50" s="16"/>
      <c r="S50" s="16"/>
      <c r="T50" s="16"/>
      <c r="U50" s="16"/>
      <c r="V50" s="16"/>
    </row>
    <row r="51" spans="1:22" x14ac:dyDescent="0.35">
      <c r="A51" s="16"/>
      <c r="B51" s="34"/>
      <c r="C51" s="75"/>
      <c r="D51" s="79"/>
      <c r="E51" s="75"/>
      <c r="F51" s="79"/>
      <c r="G51" s="75"/>
      <c r="H51" s="79"/>
      <c r="I51" s="75"/>
      <c r="J51" s="79"/>
      <c r="K51" s="75"/>
      <c r="L51" s="79"/>
      <c r="M51" s="45"/>
      <c r="N51" s="42"/>
      <c r="O51" s="45"/>
      <c r="P51" s="42"/>
      <c r="Q51" s="16"/>
      <c r="R51" s="16"/>
      <c r="S51" s="16"/>
      <c r="T51" s="16"/>
      <c r="U51" s="16"/>
      <c r="V51" s="16"/>
    </row>
    <row r="52" spans="1:22" x14ac:dyDescent="0.35">
      <c r="A52" s="16"/>
      <c r="B52" s="34"/>
      <c r="C52" s="77"/>
      <c r="D52" s="76"/>
      <c r="E52" s="77"/>
      <c r="F52" s="76"/>
      <c r="G52" s="77"/>
      <c r="H52" s="76"/>
      <c r="I52" s="77"/>
      <c r="J52" s="76"/>
      <c r="K52" s="77"/>
      <c r="L52" s="76"/>
      <c r="M52" s="77"/>
      <c r="N52" s="76"/>
      <c r="O52" s="77"/>
      <c r="P52" s="76"/>
      <c r="Q52" s="16"/>
      <c r="R52" s="16"/>
      <c r="S52" s="16"/>
      <c r="T52" s="16"/>
      <c r="U52" s="16"/>
      <c r="V52" s="16"/>
    </row>
    <row r="53" spans="1:22" x14ac:dyDescent="0.35">
      <c r="A53" s="16"/>
      <c r="B53" s="37"/>
      <c r="C53" s="77"/>
      <c r="D53" s="76"/>
      <c r="E53" s="77"/>
      <c r="F53" s="76"/>
      <c r="G53" s="77"/>
      <c r="H53" s="76"/>
      <c r="I53" s="77"/>
      <c r="J53" s="76"/>
      <c r="K53" s="77"/>
      <c r="L53" s="76"/>
      <c r="M53" s="77"/>
      <c r="N53" s="76"/>
      <c r="O53" s="77"/>
      <c r="P53" s="76"/>
      <c r="Q53" s="16"/>
      <c r="R53" s="16"/>
      <c r="S53" s="16"/>
      <c r="T53" s="16"/>
      <c r="U53" s="16"/>
      <c r="V53" s="16"/>
    </row>
    <row r="54" spans="1:22" x14ac:dyDescent="0.35">
      <c r="A54" s="16"/>
      <c r="B54" s="34"/>
      <c r="C54" s="75"/>
      <c r="D54" s="76"/>
      <c r="E54" s="75"/>
      <c r="F54" s="76"/>
      <c r="G54" s="75"/>
      <c r="H54" s="76"/>
      <c r="I54" s="75"/>
      <c r="J54" s="76"/>
      <c r="K54" s="75"/>
      <c r="L54" s="76"/>
      <c r="M54" s="75"/>
      <c r="N54" s="76"/>
      <c r="O54" s="75"/>
      <c r="P54" s="76"/>
      <c r="Q54" s="16"/>
      <c r="R54" s="16"/>
      <c r="S54" s="16"/>
      <c r="T54" s="16"/>
      <c r="U54" s="16"/>
      <c r="V54" s="16"/>
    </row>
    <row r="55" spans="1:22" x14ac:dyDescent="0.35">
      <c r="A55" s="16"/>
      <c r="B55" s="34"/>
      <c r="C55" s="77"/>
      <c r="D55" s="76"/>
      <c r="E55" s="77"/>
      <c r="F55" s="76"/>
      <c r="G55" s="77"/>
      <c r="H55" s="76"/>
      <c r="I55" s="77"/>
      <c r="J55" s="76"/>
      <c r="K55" s="77"/>
      <c r="L55" s="76"/>
      <c r="M55" s="77"/>
      <c r="N55" s="76"/>
      <c r="O55" s="77"/>
      <c r="P55" s="76"/>
      <c r="Q55" s="16"/>
      <c r="R55" s="16"/>
      <c r="S55" s="16"/>
      <c r="T55" s="16"/>
      <c r="U55" s="16"/>
      <c r="V55" s="16"/>
    </row>
    <row r="56" spans="1:22" x14ac:dyDescent="0.35">
      <c r="A56" s="16"/>
      <c r="B56" s="34"/>
      <c r="C56" s="75"/>
      <c r="D56" s="75"/>
      <c r="E56" s="75"/>
      <c r="F56" s="75"/>
      <c r="G56" s="75"/>
      <c r="H56" s="75"/>
      <c r="I56" s="75"/>
      <c r="J56" s="75"/>
      <c r="K56" s="75"/>
      <c r="L56" s="75"/>
      <c r="M56" s="75"/>
      <c r="N56" s="75"/>
      <c r="O56" s="75"/>
      <c r="P56" s="75"/>
      <c r="Q56" s="16"/>
      <c r="R56" s="16"/>
      <c r="S56" s="16"/>
      <c r="T56" s="16"/>
      <c r="U56" s="16"/>
      <c r="V56" s="16"/>
    </row>
    <row r="57" spans="1:22" x14ac:dyDescent="0.35">
      <c r="A57" s="16"/>
      <c r="B57" s="34"/>
      <c r="C57" s="75"/>
      <c r="D57" s="79"/>
      <c r="E57" s="75"/>
      <c r="F57" s="79"/>
      <c r="G57" s="75"/>
      <c r="H57" s="79"/>
      <c r="I57" s="75"/>
      <c r="J57" s="79"/>
      <c r="K57" s="75"/>
      <c r="L57" s="79"/>
      <c r="M57" s="75"/>
      <c r="N57" s="79"/>
      <c r="O57" s="75"/>
      <c r="P57" s="79"/>
      <c r="Q57" s="16"/>
      <c r="R57" s="16"/>
      <c r="S57" s="16"/>
      <c r="T57" s="16"/>
      <c r="U57" s="16"/>
      <c r="V57" s="16"/>
    </row>
    <row r="58" spans="1:22" x14ac:dyDescent="0.35">
      <c r="A58" s="16"/>
      <c r="B58" s="34"/>
      <c r="C58" s="77"/>
      <c r="D58" s="76"/>
      <c r="E58" s="77"/>
      <c r="F58" s="76"/>
      <c r="G58" s="77"/>
      <c r="H58" s="76"/>
      <c r="I58" s="77"/>
      <c r="J58" s="76"/>
      <c r="K58" s="77"/>
      <c r="L58" s="76"/>
      <c r="M58" s="77"/>
      <c r="N58" s="76"/>
      <c r="O58" s="77"/>
      <c r="P58" s="76"/>
      <c r="Q58" s="16"/>
      <c r="R58" s="16"/>
      <c r="S58" s="16"/>
      <c r="T58" s="16"/>
      <c r="U58" s="16"/>
      <c r="V58" s="16"/>
    </row>
    <row r="59" spans="1:22" x14ac:dyDescent="0.35">
      <c r="Q59" s="16"/>
      <c r="R59" s="16"/>
      <c r="S59" s="16"/>
      <c r="T59" s="16"/>
      <c r="U59" s="16"/>
      <c r="V59" s="16"/>
    </row>
  </sheetData>
  <mergeCells count="10">
    <mergeCell ref="U3:V3"/>
    <mergeCell ref="C3:D3"/>
    <mergeCell ref="E3:F3"/>
    <mergeCell ref="G3:H3"/>
    <mergeCell ref="I3:J3"/>
    <mergeCell ref="K3:L3"/>
    <mergeCell ref="M3:N3"/>
    <mergeCell ref="O3:P3"/>
    <mergeCell ref="S3:T3"/>
    <mergeCell ref="Q3:R3"/>
  </mergeCells>
  <conditionalFormatting sqref="C6:C13">
    <cfRule type="cellIs" dxfId="273" priority="50" operator="between">
      <formula>1</formula>
      <formula>3</formula>
    </cfRule>
  </conditionalFormatting>
  <conditionalFormatting sqref="C18:C23">
    <cfRule type="cellIs" dxfId="272" priority="49" operator="between">
      <formula>1</formula>
      <formula>3</formula>
    </cfRule>
  </conditionalFormatting>
  <conditionalFormatting sqref="C30:C37">
    <cfRule type="cellIs" dxfId="271" priority="48" operator="between">
      <formula>1</formula>
      <formula>3</formula>
    </cfRule>
  </conditionalFormatting>
  <conditionalFormatting sqref="E6:E13">
    <cfRule type="cellIs" dxfId="270" priority="47" operator="between">
      <formula>1</formula>
      <formula>3</formula>
    </cfRule>
  </conditionalFormatting>
  <conditionalFormatting sqref="E18:E23 E25">
    <cfRule type="cellIs" dxfId="269" priority="46" operator="between">
      <formula>1</formula>
      <formula>3</formula>
    </cfRule>
  </conditionalFormatting>
  <conditionalFormatting sqref="E30:E37">
    <cfRule type="cellIs" dxfId="268" priority="45" operator="between">
      <formula>1</formula>
      <formula>3</formula>
    </cfRule>
  </conditionalFormatting>
  <conditionalFormatting sqref="G6:G13">
    <cfRule type="cellIs" dxfId="267" priority="44" operator="between">
      <formula>1</formula>
      <formula>3</formula>
    </cfRule>
  </conditionalFormatting>
  <conditionalFormatting sqref="G18:G24">
    <cfRule type="cellIs" dxfId="266" priority="43" operator="between">
      <formula>1</formula>
      <formula>3</formula>
    </cfRule>
  </conditionalFormatting>
  <conditionalFormatting sqref="G30:G37">
    <cfRule type="cellIs" dxfId="265" priority="42" operator="between">
      <formula>1</formula>
      <formula>3</formula>
    </cfRule>
  </conditionalFormatting>
  <conditionalFormatting sqref="I6:I13">
    <cfRule type="cellIs" dxfId="264" priority="41" operator="between">
      <formula>1</formula>
      <formula>3</formula>
    </cfRule>
  </conditionalFormatting>
  <conditionalFormatting sqref="I18:I24">
    <cfRule type="cellIs" dxfId="263" priority="40" operator="between">
      <formula>1</formula>
      <formula>3</formula>
    </cfRule>
  </conditionalFormatting>
  <conditionalFormatting sqref="I30:I37">
    <cfRule type="cellIs" dxfId="262" priority="39" operator="between">
      <formula>1</formula>
      <formula>3</formula>
    </cfRule>
  </conditionalFormatting>
  <conditionalFormatting sqref="K6:K13">
    <cfRule type="cellIs" dxfId="261" priority="38" operator="between">
      <formula>1</formula>
      <formula>3</formula>
    </cfRule>
  </conditionalFormatting>
  <conditionalFormatting sqref="K18:K24">
    <cfRule type="cellIs" dxfId="260" priority="37" operator="between">
      <formula>1</formula>
      <formula>3</formula>
    </cfRule>
  </conditionalFormatting>
  <conditionalFormatting sqref="K30:K37">
    <cfRule type="cellIs" dxfId="259" priority="36" operator="between">
      <formula>1</formula>
      <formula>3</formula>
    </cfRule>
  </conditionalFormatting>
  <conditionalFormatting sqref="M6:M13">
    <cfRule type="cellIs" dxfId="258" priority="35" operator="between">
      <formula>1</formula>
      <formula>3</formula>
    </cfRule>
  </conditionalFormatting>
  <conditionalFormatting sqref="M18:M25">
    <cfRule type="cellIs" dxfId="257" priority="34" operator="between">
      <formula>1</formula>
      <formula>3</formula>
    </cfRule>
  </conditionalFormatting>
  <conditionalFormatting sqref="M30:M37">
    <cfRule type="cellIs" dxfId="256" priority="33" operator="between">
      <formula>1</formula>
      <formula>3</formula>
    </cfRule>
  </conditionalFormatting>
  <conditionalFormatting sqref="O6:O13">
    <cfRule type="cellIs" dxfId="255" priority="32" operator="between">
      <formula>1</formula>
      <formula>3</formula>
    </cfRule>
  </conditionalFormatting>
  <conditionalFormatting sqref="O18:O24">
    <cfRule type="cellIs" dxfId="254" priority="31" operator="between">
      <formula>1</formula>
      <formula>3</formula>
    </cfRule>
  </conditionalFormatting>
  <conditionalFormatting sqref="O30:O37">
    <cfRule type="cellIs" dxfId="253" priority="30" operator="between">
      <formula>1</formula>
      <formula>3</formula>
    </cfRule>
  </conditionalFormatting>
  <conditionalFormatting sqref="Q6:Q13">
    <cfRule type="cellIs" dxfId="252" priority="29" operator="between">
      <formula>1</formula>
      <formula>3</formula>
    </cfRule>
  </conditionalFormatting>
  <conditionalFormatting sqref="Q18:Q24">
    <cfRule type="cellIs" dxfId="251" priority="28" operator="between">
      <formula>1</formula>
      <formula>3</formula>
    </cfRule>
  </conditionalFormatting>
  <conditionalFormatting sqref="Q30:Q37">
    <cfRule type="cellIs" dxfId="250" priority="27" operator="between">
      <formula>1</formula>
      <formula>3</formula>
    </cfRule>
  </conditionalFormatting>
  <conditionalFormatting sqref="C24">
    <cfRule type="cellIs" dxfId="249" priority="21" operator="between">
      <formula>1</formula>
      <formula>3</formula>
    </cfRule>
  </conditionalFormatting>
  <conditionalFormatting sqref="C25">
    <cfRule type="cellIs" dxfId="248" priority="20" operator="between">
      <formula>1</formula>
      <formula>3</formula>
    </cfRule>
  </conditionalFormatting>
  <conditionalFormatting sqref="E24">
    <cfRule type="cellIs" dxfId="247" priority="19" operator="between">
      <formula>1</formula>
      <formula>3</formula>
    </cfRule>
  </conditionalFormatting>
  <conditionalFormatting sqref="I25">
    <cfRule type="cellIs" dxfId="246" priority="18" operator="between">
      <formula>1</formula>
      <formula>3</formula>
    </cfRule>
  </conditionalFormatting>
  <conditionalFormatting sqref="G25">
    <cfRule type="cellIs" dxfId="245" priority="17" operator="between">
      <formula>1</formula>
      <formula>3</formula>
    </cfRule>
  </conditionalFormatting>
  <conditionalFormatting sqref="K25">
    <cfRule type="cellIs" dxfId="244" priority="16" operator="between">
      <formula>1</formula>
      <formula>3</formula>
    </cfRule>
  </conditionalFormatting>
  <conditionalFormatting sqref="O25">
    <cfRule type="cellIs" dxfId="243" priority="15" operator="between">
      <formula>1</formula>
      <formula>3</formula>
    </cfRule>
  </conditionalFormatting>
  <conditionalFormatting sqref="Q25">
    <cfRule type="cellIs" dxfId="242" priority="14" operator="between">
      <formula>1</formula>
      <formula>3</formula>
    </cfRule>
  </conditionalFormatting>
  <conditionalFormatting sqref="S6:S13">
    <cfRule type="cellIs" dxfId="241" priority="13" operator="between">
      <formula>1</formula>
      <formula>3</formula>
    </cfRule>
  </conditionalFormatting>
  <conditionalFormatting sqref="S18:S24">
    <cfRule type="cellIs" dxfId="240" priority="12" operator="between">
      <formula>1</formula>
      <formula>3</formula>
    </cfRule>
  </conditionalFormatting>
  <conditionalFormatting sqref="S30:S37">
    <cfRule type="cellIs" dxfId="239" priority="11" operator="between">
      <formula>1</formula>
      <formula>3</formula>
    </cfRule>
  </conditionalFormatting>
  <conditionalFormatting sqref="S25">
    <cfRule type="cellIs" dxfId="238" priority="10" operator="between">
      <formula>1</formula>
      <formula>3</formula>
    </cfRule>
  </conditionalFormatting>
  <conditionalFormatting sqref="X18:X23">
    <cfRule type="cellIs" dxfId="237" priority="9" operator="between">
      <formula>1</formula>
      <formula>3</formula>
    </cfRule>
  </conditionalFormatting>
  <conditionalFormatting sqref="X24">
    <cfRule type="cellIs" dxfId="236" priority="7" operator="between">
      <formula>1</formula>
      <formula>3</formula>
    </cfRule>
  </conditionalFormatting>
  <conditionalFormatting sqref="X25">
    <cfRule type="cellIs" dxfId="235" priority="6" operator="between">
      <formula>1</formula>
      <formula>3</formula>
    </cfRule>
  </conditionalFormatting>
  <conditionalFormatting sqref="U6:U13">
    <cfRule type="cellIs" dxfId="234" priority="5" operator="between">
      <formula>1</formula>
      <formula>3</formula>
    </cfRule>
  </conditionalFormatting>
  <conditionalFormatting sqref="U18:U24">
    <cfRule type="cellIs" dxfId="233" priority="4" operator="between">
      <formula>1</formula>
      <formula>3</formula>
    </cfRule>
  </conditionalFormatting>
  <conditionalFormatting sqref="U30:U37">
    <cfRule type="cellIs" dxfId="232" priority="3" operator="between">
      <formula>1</formula>
      <formula>3</formula>
    </cfRule>
  </conditionalFormatting>
  <conditionalFormatting sqref="U25">
    <cfRule type="cellIs" dxfId="231" priority="1" operator="between">
      <formula>1</formula>
      <formula>3</formula>
    </cfRule>
  </conditionalFormatting>
  <pageMargins left="0.51181102362204722" right="0.70866141732283472" top="0.55118110236220474" bottom="0.74803149606299213" header="0.31496062992125984" footer="0.31496062992125984"/>
  <pageSetup paperSize="121" scale="85" orientation="landscape" r:id="rId1"/>
  <headerFooter>
    <oddHeader>&amp;C&amp;"Arial Black"&amp;11&amp;KFF0000OFFICIAL&amp;1#</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Y58"/>
  <sheetViews>
    <sheetView showGridLines="0" zoomScaleNormal="100" workbookViewId="0"/>
  </sheetViews>
  <sheetFormatPr defaultRowHeight="12.75" x14ac:dyDescent="0.35"/>
  <cols>
    <col min="1" max="1" width="3.265625" customWidth="1"/>
    <col min="2" max="2" width="22.265625" customWidth="1"/>
    <col min="3" max="16" width="7.73046875" customWidth="1"/>
  </cols>
  <sheetData>
    <row r="1" spans="1:23" ht="55.5" customHeight="1" x14ac:dyDescent="0.35">
      <c r="B1" s="25" t="s">
        <v>210</v>
      </c>
      <c r="C1" s="16"/>
      <c r="D1" s="16"/>
      <c r="E1" s="16"/>
      <c r="F1" s="16"/>
      <c r="G1" s="16"/>
      <c r="H1" s="16"/>
      <c r="I1" s="16"/>
      <c r="J1" s="16"/>
      <c r="K1" s="16"/>
      <c r="L1" s="16"/>
      <c r="M1" s="16"/>
      <c r="N1" s="16"/>
      <c r="O1" s="16"/>
      <c r="P1" s="16"/>
      <c r="Q1" s="16"/>
      <c r="R1" s="16"/>
      <c r="S1" s="16"/>
      <c r="T1" s="16"/>
      <c r="U1" s="16"/>
      <c r="V1" s="16"/>
    </row>
    <row r="2" spans="1:23" ht="15" x14ac:dyDescent="0.35">
      <c r="A2" s="16"/>
      <c r="B2" s="138" t="s">
        <v>456</v>
      </c>
      <c r="C2" s="16"/>
      <c r="D2" s="16"/>
      <c r="E2" s="16"/>
      <c r="F2" s="16"/>
      <c r="G2" s="16"/>
      <c r="H2" s="16"/>
      <c r="I2" s="16"/>
      <c r="J2" s="16"/>
      <c r="K2" s="16"/>
      <c r="L2" s="16"/>
      <c r="M2" s="16"/>
      <c r="N2" s="16"/>
      <c r="O2" s="16"/>
      <c r="P2" s="16"/>
      <c r="Q2" s="16"/>
      <c r="R2" s="16"/>
      <c r="S2" s="16"/>
      <c r="T2" s="16"/>
      <c r="U2" s="16"/>
      <c r="V2" s="16"/>
    </row>
    <row r="3" spans="1:23" ht="15" x14ac:dyDescent="0.35">
      <c r="A3" s="38"/>
      <c r="B3" s="48"/>
      <c r="C3" s="230" t="s">
        <v>382</v>
      </c>
      <c r="D3" s="231"/>
      <c r="E3" s="230" t="s">
        <v>383</v>
      </c>
      <c r="F3" s="231"/>
      <c r="G3" s="230" t="s">
        <v>384</v>
      </c>
      <c r="H3" s="231"/>
      <c r="I3" s="230" t="s">
        <v>385</v>
      </c>
      <c r="J3" s="231"/>
      <c r="K3" s="230" t="s">
        <v>386</v>
      </c>
      <c r="L3" s="231"/>
      <c r="M3" s="230" t="s">
        <v>387</v>
      </c>
      <c r="N3" s="231"/>
      <c r="O3" s="230" t="s">
        <v>388</v>
      </c>
      <c r="P3" s="231"/>
      <c r="Q3" s="230" t="s">
        <v>389</v>
      </c>
      <c r="R3" s="231"/>
      <c r="S3" s="230" t="s">
        <v>390</v>
      </c>
      <c r="T3" s="231"/>
      <c r="U3" s="230" t="s">
        <v>391</v>
      </c>
      <c r="V3" s="231"/>
    </row>
    <row r="4" spans="1:23"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3" ht="15" x14ac:dyDescent="0.35">
      <c r="A5" s="15"/>
      <c r="B5" s="33" t="s">
        <v>278</v>
      </c>
      <c r="C5" s="45"/>
      <c r="D5" s="45"/>
      <c r="E5" s="45"/>
      <c r="F5" s="45"/>
      <c r="G5" s="45"/>
      <c r="H5" s="45"/>
      <c r="I5" s="45"/>
      <c r="J5" s="45"/>
      <c r="K5" s="45"/>
      <c r="L5" s="45"/>
      <c r="M5" s="45"/>
      <c r="N5" s="45"/>
      <c r="O5" s="45"/>
      <c r="P5" s="45"/>
      <c r="Q5" s="45"/>
      <c r="R5" s="45"/>
    </row>
    <row r="6" spans="1:23" ht="12.75" customHeight="1" x14ac:dyDescent="0.35">
      <c r="A6" s="15"/>
      <c r="B6" s="34" t="s">
        <v>427</v>
      </c>
      <c r="C6" s="58">
        <v>948</v>
      </c>
      <c r="D6" s="42">
        <v>52.990497484628285</v>
      </c>
      <c r="E6" s="58">
        <v>751</v>
      </c>
      <c r="F6" s="42">
        <v>49.21363040629096</v>
      </c>
      <c r="G6" s="58">
        <v>1620</v>
      </c>
      <c r="H6" s="42">
        <v>53.254437869822489</v>
      </c>
      <c r="I6" s="58">
        <v>1487</v>
      </c>
      <c r="J6" s="42">
        <v>47.146480659480027</v>
      </c>
      <c r="K6" s="58">
        <v>1512</v>
      </c>
      <c r="L6" s="42">
        <v>45.542168674698793</v>
      </c>
      <c r="M6" s="58">
        <v>1589</v>
      </c>
      <c r="N6" s="42">
        <v>45.951417004048587</v>
      </c>
      <c r="O6" s="58">
        <v>1838</v>
      </c>
      <c r="P6" s="42">
        <v>43.155670345151442</v>
      </c>
      <c r="Q6" s="58">
        <v>1969</v>
      </c>
      <c r="R6" s="42">
        <v>39.41941941941942</v>
      </c>
      <c r="S6" s="58">
        <v>2207</v>
      </c>
      <c r="T6" s="42">
        <v>44.078290393449173</v>
      </c>
      <c r="U6" s="58">
        <v>1670</v>
      </c>
      <c r="V6" s="42">
        <v>35.239502004642333</v>
      </c>
      <c r="W6" s="126"/>
    </row>
    <row r="7" spans="1:23" ht="12.75" customHeight="1" x14ac:dyDescent="0.35">
      <c r="A7" s="15"/>
      <c r="B7" s="34" t="s">
        <v>428</v>
      </c>
      <c r="C7" s="58">
        <v>493</v>
      </c>
      <c r="D7" s="42">
        <v>27.557294577976521</v>
      </c>
      <c r="E7" s="58">
        <v>488</v>
      </c>
      <c r="F7" s="42">
        <v>31.979030144167758</v>
      </c>
      <c r="G7" s="58">
        <v>886</v>
      </c>
      <c r="H7" s="42">
        <v>29.125575279421433</v>
      </c>
      <c r="I7" s="58">
        <v>1059</v>
      </c>
      <c r="J7" s="42">
        <v>33.576410906785036</v>
      </c>
      <c r="K7" s="58">
        <v>1210</v>
      </c>
      <c r="L7" s="42">
        <v>36.445783132530117</v>
      </c>
      <c r="M7" s="58">
        <v>1117</v>
      </c>
      <c r="N7" s="42">
        <v>32.301908617698096</v>
      </c>
      <c r="O7" s="58">
        <v>1461</v>
      </c>
      <c r="P7" s="42">
        <v>34.303827189481098</v>
      </c>
      <c r="Q7" s="58">
        <v>1760</v>
      </c>
      <c r="R7" s="42">
        <v>35.235235235235237</v>
      </c>
      <c r="S7" s="58">
        <v>1762</v>
      </c>
      <c r="T7" s="42">
        <v>35.17076093469143</v>
      </c>
      <c r="U7" s="58">
        <v>1672</v>
      </c>
      <c r="V7" s="42">
        <v>35.281705001055073</v>
      </c>
      <c r="W7" s="126"/>
    </row>
    <row r="8" spans="1:23" x14ac:dyDescent="0.35">
      <c r="A8" s="6"/>
      <c r="B8" s="34" t="s">
        <v>429</v>
      </c>
      <c r="C8" s="58">
        <v>205</v>
      </c>
      <c r="D8" s="42">
        <v>11.458915595304639</v>
      </c>
      <c r="E8" s="58">
        <v>195</v>
      </c>
      <c r="F8" s="42">
        <v>12.778505897771952</v>
      </c>
      <c r="G8" s="58">
        <v>381</v>
      </c>
      <c r="H8" s="42">
        <v>12.52465483234714</v>
      </c>
      <c r="I8" s="58">
        <v>441</v>
      </c>
      <c r="J8" s="42">
        <v>13.982244768547874</v>
      </c>
      <c r="K8" s="58">
        <v>425</v>
      </c>
      <c r="L8" s="42">
        <v>12.801204819277109</v>
      </c>
      <c r="M8" s="58">
        <v>518</v>
      </c>
      <c r="N8" s="42">
        <v>14.979757085020243</v>
      </c>
      <c r="O8" s="58">
        <v>689</v>
      </c>
      <c r="P8" s="42">
        <v>16.17750645691477</v>
      </c>
      <c r="Q8" s="58">
        <v>824</v>
      </c>
      <c r="R8" s="42">
        <v>16.496496496496498</v>
      </c>
      <c r="S8" s="58">
        <v>697</v>
      </c>
      <c r="T8" s="42">
        <v>13.920511284202117</v>
      </c>
      <c r="U8" s="58">
        <v>906</v>
      </c>
      <c r="V8" s="42">
        <v>19.117957374973624</v>
      </c>
      <c r="W8" s="126"/>
    </row>
    <row r="9" spans="1:23" x14ac:dyDescent="0.35">
      <c r="A9" s="6"/>
      <c r="B9" s="34" t="s">
        <v>430</v>
      </c>
      <c r="C9" s="58">
        <v>71</v>
      </c>
      <c r="D9" s="42">
        <v>3.9686975964225821</v>
      </c>
      <c r="E9" s="58">
        <v>74</v>
      </c>
      <c r="F9" s="42">
        <v>4.8492791612057671</v>
      </c>
      <c r="G9" s="58">
        <v>129</v>
      </c>
      <c r="H9" s="42">
        <v>4.2406311637080867</v>
      </c>
      <c r="I9" s="58">
        <v>132</v>
      </c>
      <c r="J9" s="42">
        <v>4.1851616994292957</v>
      </c>
      <c r="K9" s="58">
        <v>146</v>
      </c>
      <c r="L9" s="42">
        <v>4.3975903614457827</v>
      </c>
      <c r="M9" s="58">
        <v>196</v>
      </c>
      <c r="N9" s="42">
        <v>5.668016194331984</v>
      </c>
      <c r="O9" s="58">
        <v>223</v>
      </c>
      <c r="P9" s="42">
        <v>5.2359708851843152</v>
      </c>
      <c r="Q9" s="58">
        <v>346</v>
      </c>
      <c r="R9" s="42">
        <v>6.9269269269269271</v>
      </c>
      <c r="S9" s="58">
        <v>249</v>
      </c>
      <c r="T9" s="42">
        <v>4.9730377471539837</v>
      </c>
      <c r="U9" s="58">
        <v>386</v>
      </c>
      <c r="V9" s="42">
        <v>8.1451783076598439</v>
      </c>
      <c r="W9" s="126"/>
    </row>
    <row r="10" spans="1:23" x14ac:dyDescent="0.35">
      <c r="A10" s="16"/>
      <c r="B10" s="34" t="s">
        <v>431</v>
      </c>
      <c r="C10" s="58">
        <v>70</v>
      </c>
      <c r="D10" s="63">
        <v>3.9128004471771942</v>
      </c>
      <c r="E10" s="58">
        <v>17</v>
      </c>
      <c r="F10" s="63">
        <v>1.1140235910878113</v>
      </c>
      <c r="G10" s="58">
        <v>26</v>
      </c>
      <c r="H10" s="63">
        <v>0.85470085470085477</v>
      </c>
      <c r="I10" s="58">
        <v>32</v>
      </c>
      <c r="J10" s="63">
        <v>1.014584654407102</v>
      </c>
      <c r="K10" s="58">
        <v>26</v>
      </c>
      <c r="L10" s="63">
        <v>0.78313253012048201</v>
      </c>
      <c r="M10" s="58">
        <v>35</v>
      </c>
      <c r="N10" s="42">
        <v>1.0121457489878543</v>
      </c>
      <c r="O10" s="58">
        <v>44</v>
      </c>
      <c r="P10" s="42">
        <v>1.0331063629960084</v>
      </c>
      <c r="Q10" s="58">
        <v>89</v>
      </c>
      <c r="R10" s="42">
        <v>1.7817817817817816</v>
      </c>
      <c r="S10" s="58">
        <v>82</v>
      </c>
      <c r="T10" s="42">
        <v>1.6377072099061314</v>
      </c>
      <c r="U10" s="58">
        <v>81</v>
      </c>
      <c r="V10" s="42">
        <v>1.709221354716185</v>
      </c>
      <c r="W10" s="126"/>
    </row>
    <row r="11" spans="1:23" x14ac:dyDescent="0.35">
      <c r="A11" s="16"/>
      <c r="B11" s="34" t="s">
        <v>432</v>
      </c>
      <c r="C11" s="58" t="s">
        <v>272</v>
      </c>
      <c r="D11" s="42" t="s">
        <v>231</v>
      </c>
      <c r="E11" s="58" t="s">
        <v>272</v>
      </c>
      <c r="F11" s="42" t="s">
        <v>231</v>
      </c>
      <c r="G11" s="58">
        <v>0</v>
      </c>
      <c r="H11" s="42">
        <v>0</v>
      </c>
      <c r="I11" s="58" t="s">
        <v>272</v>
      </c>
      <c r="J11" s="42" t="s">
        <v>231</v>
      </c>
      <c r="K11" s="58" t="s">
        <v>272</v>
      </c>
      <c r="L11" s="42" t="s">
        <v>231</v>
      </c>
      <c r="M11" s="58" t="s">
        <v>272</v>
      </c>
      <c r="N11" s="42" t="s">
        <v>231</v>
      </c>
      <c r="O11" s="58">
        <v>4</v>
      </c>
      <c r="P11" s="42">
        <v>9.3918760272364413E-2</v>
      </c>
      <c r="Q11" s="58">
        <v>7</v>
      </c>
      <c r="R11" s="42">
        <v>0.14014014014014012</v>
      </c>
      <c r="S11" s="58">
        <v>11</v>
      </c>
      <c r="T11" s="42">
        <v>0.21969243059716398</v>
      </c>
      <c r="U11" s="58">
        <v>24</v>
      </c>
      <c r="V11" s="42">
        <v>0.50643595695294363</v>
      </c>
      <c r="W11" s="126"/>
    </row>
    <row r="12" spans="1:23" x14ac:dyDescent="0.35">
      <c r="A12" s="16"/>
      <c r="B12" s="37" t="s">
        <v>433</v>
      </c>
      <c r="C12" s="58">
        <v>0</v>
      </c>
      <c r="D12" s="79">
        <v>0</v>
      </c>
      <c r="E12" s="58">
        <v>0</v>
      </c>
      <c r="F12" s="79">
        <v>0</v>
      </c>
      <c r="G12" s="58">
        <v>0</v>
      </c>
      <c r="H12" s="79">
        <v>0</v>
      </c>
      <c r="I12" s="58">
        <v>0</v>
      </c>
      <c r="J12" s="79">
        <v>0</v>
      </c>
      <c r="K12" s="58">
        <v>0</v>
      </c>
      <c r="L12" s="79">
        <v>0</v>
      </c>
      <c r="M12" s="58">
        <v>0</v>
      </c>
      <c r="N12" s="42">
        <v>0</v>
      </c>
      <c r="O12" s="58">
        <v>0</v>
      </c>
      <c r="P12" s="42">
        <v>0</v>
      </c>
      <c r="Q12" s="58">
        <v>0</v>
      </c>
      <c r="R12" s="42">
        <v>0</v>
      </c>
      <c r="S12" s="58">
        <v>0</v>
      </c>
      <c r="T12" s="42">
        <v>0</v>
      </c>
      <c r="U12" s="58">
        <v>0</v>
      </c>
      <c r="V12" s="42">
        <v>0</v>
      </c>
      <c r="W12" s="126"/>
    </row>
    <row r="13" spans="1:23" x14ac:dyDescent="0.35">
      <c r="A13" s="16"/>
      <c r="B13" s="34" t="s">
        <v>434</v>
      </c>
      <c r="C13" s="58">
        <v>0</v>
      </c>
      <c r="D13" s="42">
        <v>0</v>
      </c>
      <c r="E13" s="58">
        <v>0</v>
      </c>
      <c r="F13" s="42">
        <v>0</v>
      </c>
      <c r="G13" s="58">
        <v>0</v>
      </c>
      <c r="H13" s="42">
        <v>0</v>
      </c>
      <c r="I13" s="58">
        <v>0</v>
      </c>
      <c r="J13" s="42">
        <v>0</v>
      </c>
      <c r="K13" s="58">
        <v>0</v>
      </c>
      <c r="L13" s="42">
        <v>0</v>
      </c>
      <c r="M13" s="58">
        <v>0</v>
      </c>
      <c r="N13" s="42">
        <v>0</v>
      </c>
      <c r="O13" s="58">
        <v>0</v>
      </c>
      <c r="P13" s="42">
        <v>0</v>
      </c>
      <c r="Q13" s="58">
        <v>0</v>
      </c>
      <c r="R13" s="42">
        <v>0</v>
      </c>
      <c r="S13" s="58">
        <v>0</v>
      </c>
      <c r="T13" s="42">
        <v>0</v>
      </c>
      <c r="U13" s="58">
        <v>0</v>
      </c>
      <c r="V13" s="42">
        <v>0</v>
      </c>
      <c r="W13" s="126"/>
    </row>
    <row r="14" spans="1:23" x14ac:dyDescent="0.35">
      <c r="A14" s="16"/>
      <c r="B14" s="36" t="s">
        <v>269</v>
      </c>
      <c r="C14" s="88">
        <v>1789</v>
      </c>
      <c r="D14" s="89">
        <v>100</v>
      </c>
      <c r="E14" s="88">
        <v>1526</v>
      </c>
      <c r="F14" s="89">
        <v>100</v>
      </c>
      <c r="G14" s="88">
        <v>3042</v>
      </c>
      <c r="H14" s="89">
        <v>100</v>
      </c>
      <c r="I14" s="88">
        <v>3154</v>
      </c>
      <c r="J14" s="89">
        <v>100</v>
      </c>
      <c r="K14" s="88">
        <v>3320</v>
      </c>
      <c r="L14" s="89">
        <v>100</v>
      </c>
      <c r="M14" s="88">
        <v>3458</v>
      </c>
      <c r="N14" s="89">
        <v>100</v>
      </c>
      <c r="O14" s="88">
        <v>4259</v>
      </c>
      <c r="P14" s="89">
        <v>100</v>
      </c>
      <c r="Q14" s="88">
        <v>4995</v>
      </c>
      <c r="R14" s="89">
        <v>100</v>
      </c>
      <c r="S14" s="88">
        <v>5008</v>
      </c>
      <c r="T14" s="89">
        <v>100</v>
      </c>
      <c r="U14" s="88">
        <v>4739</v>
      </c>
      <c r="V14" s="89">
        <v>100</v>
      </c>
      <c r="W14" s="109"/>
    </row>
    <row r="15" spans="1:23" x14ac:dyDescent="0.35">
      <c r="A15" s="16"/>
      <c r="B15" s="34"/>
      <c r="C15" s="58"/>
      <c r="D15" s="63"/>
      <c r="E15" s="58"/>
      <c r="F15" s="63"/>
      <c r="G15" s="58"/>
      <c r="H15" s="63"/>
      <c r="I15" s="58"/>
      <c r="J15" s="63"/>
      <c r="K15" s="58"/>
      <c r="L15" s="63"/>
      <c r="M15" s="58"/>
      <c r="N15" s="63"/>
      <c r="O15" s="58"/>
      <c r="P15" s="63"/>
      <c r="Q15" s="58"/>
      <c r="R15" s="63"/>
      <c r="S15" s="58"/>
      <c r="T15" s="63"/>
      <c r="U15" s="58"/>
      <c r="V15" s="63"/>
      <c r="W15" s="126"/>
    </row>
    <row r="16" spans="1:23" x14ac:dyDescent="0.35">
      <c r="A16" s="16"/>
      <c r="B16" s="34"/>
      <c r="C16" s="45"/>
      <c r="D16" s="42"/>
      <c r="E16" s="45"/>
      <c r="F16" s="42"/>
      <c r="G16" s="45"/>
      <c r="H16" s="42"/>
      <c r="I16" s="45"/>
      <c r="J16" s="42"/>
      <c r="K16" s="45"/>
      <c r="L16" s="42"/>
      <c r="M16" s="45"/>
      <c r="N16" s="42"/>
      <c r="O16" s="45"/>
      <c r="P16" s="42"/>
      <c r="Q16" s="45"/>
      <c r="R16" s="42"/>
      <c r="S16" s="45"/>
      <c r="T16" s="42"/>
      <c r="U16" s="45"/>
      <c r="V16" s="42"/>
      <c r="W16" s="126"/>
    </row>
    <row r="17" spans="1:25" x14ac:dyDescent="0.35">
      <c r="A17" s="16"/>
      <c r="B17" s="33" t="s">
        <v>285</v>
      </c>
      <c r="C17" s="58"/>
      <c r="D17" s="42"/>
      <c r="E17" s="58"/>
      <c r="F17" s="42"/>
      <c r="G17" s="58"/>
      <c r="H17" s="42"/>
      <c r="I17" s="58"/>
      <c r="J17" s="42"/>
      <c r="K17" s="58"/>
      <c r="L17" s="42"/>
      <c r="M17" s="58"/>
      <c r="N17" s="42"/>
      <c r="O17" s="58"/>
      <c r="P17" s="42"/>
      <c r="Q17" s="58"/>
      <c r="R17" s="42"/>
      <c r="S17" s="58"/>
      <c r="T17" s="42"/>
      <c r="U17" s="58"/>
      <c r="V17" s="42"/>
      <c r="W17" s="126"/>
    </row>
    <row r="18" spans="1:25" x14ac:dyDescent="0.35">
      <c r="A18" s="16"/>
      <c r="B18" s="34" t="s">
        <v>427</v>
      </c>
      <c r="C18" s="58">
        <v>255</v>
      </c>
      <c r="D18" s="42">
        <v>72.033898305084747</v>
      </c>
      <c r="E18" s="58">
        <v>326</v>
      </c>
      <c r="F18" s="42">
        <v>69.067796610169495</v>
      </c>
      <c r="G18" s="58">
        <v>374</v>
      </c>
      <c r="H18" s="42">
        <v>66.785714285714278</v>
      </c>
      <c r="I18" s="58">
        <v>508</v>
      </c>
      <c r="J18" s="42">
        <v>65.548387096774192</v>
      </c>
      <c r="K18" s="58">
        <v>529</v>
      </c>
      <c r="L18" s="42">
        <v>64.433617539585867</v>
      </c>
      <c r="M18" s="58">
        <v>583</v>
      </c>
      <c r="N18" s="42">
        <v>65.066964285714292</v>
      </c>
      <c r="O18" s="58">
        <v>547</v>
      </c>
      <c r="P18" s="42">
        <v>54.104846686449058</v>
      </c>
      <c r="Q18" s="58">
        <v>603</v>
      </c>
      <c r="R18" s="42">
        <v>56.994328922495271</v>
      </c>
      <c r="S18" s="139">
        <v>532</v>
      </c>
      <c r="T18" s="115">
        <v>58.719646799117001</v>
      </c>
      <c r="U18" s="139">
        <v>430</v>
      </c>
      <c r="V18" s="115">
        <v>50.767414403778041</v>
      </c>
      <c r="W18" s="126"/>
      <c r="X18" s="58"/>
      <c r="Y18" s="42"/>
    </row>
    <row r="19" spans="1:25" x14ac:dyDescent="0.35">
      <c r="A19" s="16"/>
      <c r="B19" s="34" t="s">
        <v>428</v>
      </c>
      <c r="C19" s="58">
        <v>69</v>
      </c>
      <c r="D19" s="42">
        <v>19.491525423728813</v>
      </c>
      <c r="E19" s="58">
        <v>112</v>
      </c>
      <c r="F19" s="42">
        <v>23.728813559322035</v>
      </c>
      <c r="G19" s="58">
        <v>141</v>
      </c>
      <c r="H19" s="42">
        <v>25.178571428571427</v>
      </c>
      <c r="I19" s="58">
        <v>204</v>
      </c>
      <c r="J19" s="42">
        <v>26.322580645161292</v>
      </c>
      <c r="K19" s="58">
        <v>216</v>
      </c>
      <c r="L19" s="42">
        <v>26.30937880633374</v>
      </c>
      <c r="M19" s="58">
        <v>223</v>
      </c>
      <c r="N19" s="42">
        <v>24.888392857142858</v>
      </c>
      <c r="O19" s="58">
        <v>334</v>
      </c>
      <c r="P19" s="42">
        <v>33.036597428288822</v>
      </c>
      <c r="Q19" s="58">
        <v>305</v>
      </c>
      <c r="R19" s="42">
        <v>28.827977315689978</v>
      </c>
      <c r="S19" s="139">
        <v>281</v>
      </c>
      <c r="T19" s="115">
        <v>31.015452538631344</v>
      </c>
      <c r="U19" s="139">
        <v>284</v>
      </c>
      <c r="V19" s="115">
        <v>33.530106257378982</v>
      </c>
      <c r="W19" s="126"/>
      <c r="X19" s="58"/>
      <c r="Y19" s="42"/>
    </row>
    <row r="20" spans="1:25" x14ac:dyDescent="0.35">
      <c r="A20" s="16"/>
      <c r="B20" s="34" t="s">
        <v>429</v>
      </c>
      <c r="C20" s="58">
        <v>22</v>
      </c>
      <c r="D20" s="42">
        <v>6.2146892655367232</v>
      </c>
      <c r="E20" s="58">
        <v>29</v>
      </c>
      <c r="F20" s="42">
        <v>6.1440677966101696</v>
      </c>
      <c r="G20" s="58">
        <v>36</v>
      </c>
      <c r="H20" s="42">
        <v>6.4285714285714279</v>
      </c>
      <c r="I20" s="58">
        <v>51</v>
      </c>
      <c r="J20" s="42">
        <v>6.580645161290323</v>
      </c>
      <c r="K20" s="58">
        <v>60</v>
      </c>
      <c r="L20" s="42">
        <v>7.3081607795371495</v>
      </c>
      <c r="M20" s="58">
        <v>74</v>
      </c>
      <c r="N20" s="42">
        <v>8.2589285714285712</v>
      </c>
      <c r="O20" s="58">
        <v>101</v>
      </c>
      <c r="P20" s="42">
        <v>9.9901088031651835</v>
      </c>
      <c r="Q20" s="58">
        <v>98</v>
      </c>
      <c r="R20" s="42">
        <v>9.2627599243856338</v>
      </c>
      <c r="S20" s="139">
        <v>71</v>
      </c>
      <c r="T20" s="115">
        <v>7.8366445916114786</v>
      </c>
      <c r="U20" s="139">
        <v>97</v>
      </c>
      <c r="V20" s="115">
        <v>11.452184179456907</v>
      </c>
      <c r="W20" s="126"/>
      <c r="X20" s="58"/>
      <c r="Y20" s="42"/>
    </row>
    <row r="21" spans="1:25" x14ac:dyDescent="0.35">
      <c r="A21" s="16"/>
      <c r="B21" s="34" t="s">
        <v>430</v>
      </c>
      <c r="C21" s="58">
        <v>4</v>
      </c>
      <c r="D21" s="63">
        <v>1.1299435028248588</v>
      </c>
      <c r="E21" s="58">
        <v>4</v>
      </c>
      <c r="F21" s="63">
        <v>0.84745762711864403</v>
      </c>
      <c r="G21" s="58">
        <v>5</v>
      </c>
      <c r="H21" s="63">
        <v>0.89285714285714279</v>
      </c>
      <c r="I21" s="58">
        <v>6</v>
      </c>
      <c r="J21" s="63">
        <v>0.77419354838709675</v>
      </c>
      <c r="K21" s="58">
        <v>12</v>
      </c>
      <c r="L21" s="63">
        <v>1.4616321559074299</v>
      </c>
      <c r="M21" s="58">
        <v>13</v>
      </c>
      <c r="N21" s="42">
        <v>1.4508928571428572</v>
      </c>
      <c r="O21" s="58">
        <v>27</v>
      </c>
      <c r="P21" s="42">
        <v>2.6706231454005933</v>
      </c>
      <c r="Q21" s="58">
        <v>37</v>
      </c>
      <c r="R21" s="42">
        <v>3.4971644612476371</v>
      </c>
      <c r="S21" s="139">
        <v>16</v>
      </c>
      <c r="T21" s="115">
        <v>1.7660044150110374</v>
      </c>
      <c r="U21" s="139">
        <v>31</v>
      </c>
      <c r="V21" s="115">
        <v>3.659976387249114</v>
      </c>
      <c r="W21" s="126"/>
      <c r="X21" s="58"/>
      <c r="Y21" s="42"/>
    </row>
    <row r="22" spans="1:25" x14ac:dyDescent="0.35">
      <c r="A22" s="16"/>
      <c r="B22" s="34" t="s">
        <v>431</v>
      </c>
      <c r="C22" s="58">
        <v>4</v>
      </c>
      <c r="D22" s="42">
        <v>1.1299435028248588</v>
      </c>
      <c r="E22" s="58" t="s">
        <v>272</v>
      </c>
      <c r="F22" s="42" t="s">
        <v>231</v>
      </c>
      <c r="G22" s="58">
        <v>4</v>
      </c>
      <c r="H22" s="42">
        <v>0.7142857142857143</v>
      </c>
      <c r="I22" s="58">
        <v>6</v>
      </c>
      <c r="J22" s="42">
        <v>0.77419354838709675</v>
      </c>
      <c r="K22" s="58">
        <v>4</v>
      </c>
      <c r="L22" s="42">
        <v>0.48721071863580995</v>
      </c>
      <c r="M22" s="58" t="s">
        <v>272</v>
      </c>
      <c r="N22" s="42" t="s">
        <v>231</v>
      </c>
      <c r="O22" s="58" t="s">
        <v>272</v>
      </c>
      <c r="P22" s="42" t="s">
        <v>231</v>
      </c>
      <c r="Q22" s="58">
        <v>14</v>
      </c>
      <c r="R22" s="42">
        <v>1.3232514177693762</v>
      </c>
      <c r="S22" s="139">
        <v>5</v>
      </c>
      <c r="T22" s="115">
        <v>0.55187637969094927</v>
      </c>
      <c r="U22" s="139">
        <v>4</v>
      </c>
      <c r="V22" s="115">
        <v>0.47225501770956313</v>
      </c>
      <c r="W22" s="126"/>
      <c r="X22" s="58"/>
      <c r="Y22" s="42"/>
    </row>
    <row r="23" spans="1:25" x14ac:dyDescent="0.35">
      <c r="A23" s="16"/>
      <c r="B23" s="34" t="s">
        <v>432</v>
      </c>
      <c r="C23" s="58">
        <v>0</v>
      </c>
      <c r="D23" s="79">
        <v>0</v>
      </c>
      <c r="E23" s="58">
        <v>0</v>
      </c>
      <c r="F23" s="79">
        <v>0</v>
      </c>
      <c r="G23" s="58">
        <v>0</v>
      </c>
      <c r="H23" s="79">
        <v>0</v>
      </c>
      <c r="I23" s="58">
        <v>0</v>
      </c>
      <c r="J23" s="79">
        <v>0</v>
      </c>
      <c r="K23" s="58">
        <v>0</v>
      </c>
      <c r="L23" s="79">
        <v>0</v>
      </c>
      <c r="M23" s="58">
        <v>0</v>
      </c>
      <c r="N23" s="42">
        <v>0</v>
      </c>
      <c r="O23" s="58">
        <v>0</v>
      </c>
      <c r="P23" s="42">
        <v>0</v>
      </c>
      <c r="Q23" s="58" t="s">
        <v>272</v>
      </c>
      <c r="R23" s="42" t="s">
        <v>231</v>
      </c>
      <c r="S23" s="139" t="s">
        <v>272</v>
      </c>
      <c r="T23" s="115" t="s">
        <v>231</v>
      </c>
      <c r="U23" s="139" t="s">
        <v>272</v>
      </c>
      <c r="V23" s="115" t="s">
        <v>231</v>
      </c>
      <c r="W23" s="126"/>
      <c r="X23" s="58"/>
      <c r="Y23" s="42"/>
    </row>
    <row r="24" spans="1:25" x14ac:dyDescent="0.35">
      <c r="A24" s="16"/>
      <c r="B24" s="37" t="s">
        <v>433</v>
      </c>
      <c r="C24" s="58">
        <v>0</v>
      </c>
      <c r="D24" s="76">
        <v>0</v>
      </c>
      <c r="E24" s="58">
        <v>0</v>
      </c>
      <c r="F24" s="76">
        <v>0</v>
      </c>
      <c r="G24" s="58">
        <v>0</v>
      </c>
      <c r="H24" s="76">
        <v>0</v>
      </c>
      <c r="I24" s="58">
        <v>0</v>
      </c>
      <c r="J24" s="76">
        <v>0</v>
      </c>
      <c r="K24" s="58">
        <v>0</v>
      </c>
      <c r="L24" s="76">
        <v>0</v>
      </c>
      <c r="M24" s="58">
        <v>0</v>
      </c>
      <c r="N24" s="42">
        <v>0</v>
      </c>
      <c r="O24" s="58">
        <v>0</v>
      </c>
      <c r="P24" s="42">
        <v>0</v>
      </c>
      <c r="Q24" s="58">
        <v>0</v>
      </c>
      <c r="R24" s="42">
        <v>0</v>
      </c>
      <c r="S24" s="139">
        <v>0</v>
      </c>
      <c r="T24" s="115">
        <v>0</v>
      </c>
      <c r="U24" s="139">
        <v>0</v>
      </c>
      <c r="V24" s="115">
        <v>0</v>
      </c>
      <c r="W24" s="126"/>
      <c r="X24" s="58"/>
      <c r="Y24" s="42"/>
    </row>
    <row r="25" spans="1:25" x14ac:dyDescent="0.35">
      <c r="A25" s="16"/>
      <c r="B25" s="34" t="s">
        <v>434</v>
      </c>
      <c r="C25" s="58">
        <v>0</v>
      </c>
      <c r="D25" s="79">
        <v>0</v>
      </c>
      <c r="E25" s="58">
        <v>0</v>
      </c>
      <c r="F25" s="79">
        <v>0</v>
      </c>
      <c r="G25" s="58">
        <v>0</v>
      </c>
      <c r="H25" s="55">
        <v>0</v>
      </c>
      <c r="I25" s="58">
        <v>0</v>
      </c>
      <c r="J25" s="55">
        <v>0</v>
      </c>
      <c r="K25" s="58">
        <v>0</v>
      </c>
      <c r="L25" s="55">
        <v>0</v>
      </c>
      <c r="M25" s="58">
        <v>0</v>
      </c>
      <c r="N25" s="42">
        <v>0</v>
      </c>
      <c r="O25" s="58">
        <v>0</v>
      </c>
      <c r="P25" s="42">
        <v>0</v>
      </c>
      <c r="Q25" s="58">
        <v>0</v>
      </c>
      <c r="R25" s="42">
        <v>0</v>
      </c>
      <c r="S25" s="139">
        <v>0</v>
      </c>
      <c r="T25" s="115">
        <v>0</v>
      </c>
      <c r="U25" s="139">
        <v>0</v>
      </c>
      <c r="V25" s="115">
        <v>0</v>
      </c>
      <c r="W25" s="126"/>
      <c r="X25" s="58"/>
      <c r="Y25" s="42"/>
    </row>
    <row r="26" spans="1:25" x14ac:dyDescent="0.35">
      <c r="A26" s="16"/>
      <c r="B26" s="36" t="s">
        <v>269</v>
      </c>
      <c r="C26" s="71">
        <v>354</v>
      </c>
      <c r="D26" s="89">
        <v>100</v>
      </c>
      <c r="E26" s="71">
        <v>472</v>
      </c>
      <c r="F26" s="89">
        <v>100</v>
      </c>
      <c r="G26" s="71">
        <v>560</v>
      </c>
      <c r="H26" s="89">
        <v>100</v>
      </c>
      <c r="I26" s="71">
        <v>775</v>
      </c>
      <c r="J26" s="89">
        <v>100</v>
      </c>
      <c r="K26" s="71">
        <v>821</v>
      </c>
      <c r="L26" s="89">
        <v>100</v>
      </c>
      <c r="M26" s="71">
        <v>896</v>
      </c>
      <c r="N26" s="64">
        <v>100</v>
      </c>
      <c r="O26" s="71">
        <v>1011</v>
      </c>
      <c r="P26" s="64">
        <v>100</v>
      </c>
      <c r="Q26" s="71">
        <v>1058</v>
      </c>
      <c r="R26" s="64">
        <v>99.999999999999986</v>
      </c>
      <c r="S26" s="146">
        <v>906</v>
      </c>
      <c r="T26" s="147">
        <v>100</v>
      </c>
      <c r="U26" s="146">
        <v>847</v>
      </c>
      <c r="V26" s="147">
        <v>100</v>
      </c>
      <c r="W26" s="126"/>
      <c r="X26" s="71"/>
      <c r="Y26" s="64"/>
    </row>
    <row r="27" spans="1:25" x14ac:dyDescent="0.35">
      <c r="A27" s="16"/>
      <c r="B27" s="34"/>
      <c r="C27" s="45"/>
      <c r="D27" s="79"/>
      <c r="E27" s="45"/>
      <c r="F27" s="79"/>
      <c r="G27" s="45"/>
      <c r="H27" s="79"/>
      <c r="I27" s="45"/>
      <c r="J27" s="79"/>
      <c r="K27" s="45"/>
      <c r="L27" s="79"/>
      <c r="M27" s="45"/>
      <c r="N27" s="79"/>
      <c r="O27" s="45"/>
      <c r="P27" s="79"/>
      <c r="Q27" s="45"/>
      <c r="R27" s="79"/>
      <c r="S27" s="45"/>
      <c r="T27" s="79"/>
      <c r="U27" s="45"/>
      <c r="V27" s="79"/>
      <c r="W27" s="126"/>
    </row>
    <row r="28" spans="1:25" x14ac:dyDescent="0.35">
      <c r="A28" s="16"/>
      <c r="B28" s="34"/>
      <c r="C28" s="60"/>
      <c r="D28" s="42"/>
      <c r="E28" s="60"/>
      <c r="F28" s="42"/>
      <c r="G28" s="60"/>
      <c r="H28" s="42"/>
      <c r="I28" s="60"/>
      <c r="J28" s="42"/>
      <c r="K28" s="60"/>
      <c r="L28" s="42"/>
      <c r="M28" s="60"/>
      <c r="N28" s="42"/>
      <c r="O28" s="60"/>
      <c r="P28" s="42"/>
      <c r="Q28" s="60"/>
      <c r="R28" s="42"/>
      <c r="S28" s="60"/>
      <c r="T28" s="42"/>
      <c r="U28" s="60"/>
      <c r="V28" s="42"/>
      <c r="W28" s="126"/>
    </row>
    <row r="29" spans="1:25" x14ac:dyDescent="0.35">
      <c r="A29" s="16"/>
      <c r="B29" s="33" t="s">
        <v>269</v>
      </c>
      <c r="C29" s="58"/>
      <c r="D29" s="42"/>
      <c r="E29" s="58"/>
      <c r="F29" s="42"/>
      <c r="G29" s="58"/>
      <c r="H29" s="42"/>
      <c r="I29" s="58"/>
      <c r="J29" s="42"/>
      <c r="K29" s="58"/>
      <c r="L29" s="42"/>
      <c r="M29" s="58"/>
      <c r="N29" s="42"/>
      <c r="O29" s="58"/>
      <c r="P29" s="42"/>
      <c r="Q29" s="58"/>
      <c r="R29" s="42"/>
      <c r="S29" s="58"/>
      <c r="T29" s="42"/>
      <c r="U29" s="58"/>
      <c r="V29" s="42"/>
      <c r="W29" s="126"/>
    </row>
    <row r="30" spans="1:25" x14ac:dyDescent="0.35">
      <c r="A30" s="16"/>
      <c r="B30" s="34" t="s">
        <v>427</v>
      </c>
      <c r="C30" s="58">
        <v>1203</v>
      </c>
      <c r="D30" s="42">
        <v>56.13625758282781</v>
      </c>
      <c r="E30" s="58">
        <v>1077</v>
      </c>
      <c r="F30" s="42">
        <v>53.903903903903903</v>
      </c>
      <c r="G30" s="58">
        <v>1994</v>
      </c>
      <c r="H30" s="42">
        <v>55.358134369794556</v>
      </c>
      <c r="I30" s="58">
        <v>1995</v>
      </c>
      <c r="J30" s="42">
        <v>50.77627895138712</v>
      </c>
      <c r="K30" s="58">
        <v>2041</v>
      </c>
      <c r="L30" s="42">
        <v>49.287611687998066</v>
      </c>
      <c r="M30" s="58">
        <v>2172</v>
      </c>
      <c r="N30" s="42">
        <v>49.885163068442814</v>
      </c>
      <c r="O30" s="58">
        <v>2385</v>
      </c>
      <c r="P30" s="42">
        <v>45.256166982922203</v>
      </c>
      <c r="Q30" s="58">
        <v>2572</v>
      </c>
      <c r="R30" s="42">
        <v>42.491326614901702</v>
      </c>
      <c r="S30" s="139">
        <v>2739</v>
      </c>
      <c r="T30" s="115">
        <v>46.321664129883303</v>
      </c>
      <c r="U30" s="139">
        <v>2100</v>
      </c>
      <c r="V30" s="115">
        <v>37.593984962406012</v>
      </c>
      <c r="W30" s="126"/>
      <c r="X30" s="126"/>
    </row>
    <row r="31" spans="1:25" x14ac:dyDescent="0.35">
      <c r="A31" s="16"/>
      <c r="B31" s="34" t="s">
        <v>428</v>
      </c>
      <c r="C31" s="58">
        <v>562</v>
      </c>
      <c r="D31" s="42">
        <v>26.224918338777414</v>
      </c>
      <c r="E31" s="58">
        <v>600</v>
      </c>
      <c r="F31" s="42">
        <v>30.03003003003003</v>
      </c>
      <c r="G31" s="58">
        <v>1027</v>
      </c>
      <c r="H31" s="42">
        <v>28.511937812326487</v>
      </c>
      <c r="I31" s="58">
        <v>1263</v>
      </c>
      <c r="J31" s="42">
        <v>32.14558411809621</v>
      </c>
      <c r="K31" s="58">
        <v>1426</v>
      </c>
      <c r="L31" s="42">
        <v>34.436126539483212</v>
      </c>
      <c r="M31" s="58">
        <v>1340</v>
      </c>
      <c r="N31" s="42">
        <v>30.776297657326595</v>
      </c>
      <c r="O31" s="58">
        <v>1795</v>
      </c>
      <c r="P31" s="42">
        <v>34.060721062618597</v>
      </c>
      <c r="Q31" s="58">
        <v>2065</v>
      </c>
      <c r="R31" s="42">
        <v>34.115314719973568</v>
      </c>
      <c r="S31" s="139">
        <v>2043</v>
      </c>
      <c r="T31" s="115">
        <v>34.534077456451882</v>
      </c>
      <c r="U31" s="139">
        <v>1956</v>
      </c>
      <c r="V31" s="115">
        <v>35.016111707841027</v>
      </c>
      <c r="W31" s="126"/>
      <c r="X31" s="109"/>
      <c r="Y31" s="126"/>
    </row>
    <row r="32" spans="1:25" x14ac:dyDescent="0.35">
      <c r="A32" s="16"/>
      <c r="B32" s="34" t="s">
        <v>429</v>
      </c>
      <c r="C32" s="58">
        <v>227</v>
      </c>
      <c r="D32" s="42">
        <v>10.592627158189453</v>
      </c>
      <c r="E32" s="58">
        <v>224</v>
      </c>
      <c r="F32" s="42">
        <v>11.211211211211211</v>
      </c>
      <c r="G32" s="58">
        <v>417</v>
      </c>
      <c r="H32" s="42">
        <v>11.576901721265962</v>
      </c>
      <c r="I32" s="58">
        <v>492</v>
      </c>
      <c r="J32" s="42">
        <v>12.522270297785695</v>
      </c>
      <c r="K32" s="58">
        <v>485</v>
      </c>
      <c r="L32" s="42">
        <v>11.712146824438543</v>
      </c>
      <c r="M32" s="58">
        <v>592</v>
      </c>
      <c r="N32" s="42">
        <v>13.596692696371154</v>
      </c>
      <c r="O32" s="58">
        <v>790</v>
      </c>
      <c r="P32" s="42">
        <v>14.990512333965844</v>
      </c>
      <c r="Q32" s="58">
        <v>922</v>
      </c>
      <c r="R32" s="42">
        <v>15.232116305963986</v>
      </c>
      <c r="S32" s="139">
        <v>768</v>
      </c>
      <c r="T32" s="115">
        <v>12.988330796549974</v>
      </c>
      <c r="U32" s="139">
        <v>1003</v>
      </c>
      <c r="V32" s="115">
        <v>17.95560329394916</v>
      </c>
      <c r="W32" s="126"/>
    </row>
    <row r="33" spans="1:24" x14ac:dyDescent="0.35">
      <c r="A33" s="16"/>
      <c r="B33" s="34" t="s">
        <v>430</v>
      </c>
      <c r="C33" s="58">
        <v>75</v>
      </c>
      <c r="D33" s="63">
        <v>3.499766682221185</v>
      </c>
      <c r="E33" s="58">
        <v>78</v>
      </c>
      <c r="F33" s="63">
        <v>3.9039039039039038</v>
      </c>
      <c r="G33" s="58">
        <v>134</v>
      </c>
      <c r="H33" s="63">
        <v>3.720155469183787</v>
      </c>
      <c r="I33" s="58">
        <v>138</v>
      </c>
      <c r="J33" s="63">
        <v>3.5123441079155002</v>
      </c>
      <c r="K33" s="58">
        <v>158</v>
      </c>
      <c r="L33" s="63">
        <v>3.815503501569669</v>
      </c>
      <c r="M33" s="58">
        <v>209</v>
      </c>
      <c r="N33" s="42">
        <v>4.8001837390904916</v>
      </c>
      <c r="O33" s="58">
        <v>250</v>
      </c>
      <c r="P33" s="42">
        <v>4.7438330170777991</v>
      </c>
      <c r="Q33" s="58">
        <v>383</v>
      </c>
      <c r="R33" s="42">
        <v>6.3274409383776637</v>
      </c>
      <c r="S33" s="139">
        <v>265</v>
      </c>
      <c r="T33" s="115">
        <v>4.4816506003720615</v>
      </c>
      <c r="U33" s="139">
        <v>417</v>
      </c>
      <c r="V33" s="115">
        <v>7.4650912996777663</v>
      </c>
      <c r="W33" s="126"/>
    </row>
    <row r="34" spans="1:24" x14ac:dyDescent="0.35">
      <c r="A34" s="16"/>
      <c r="B34" s="34" t="s">
        <v>431</v>
      </c>
      <c r="C34" s="58">
        <v>74</v>
      </c>
      <c r="D34" s="42">
        <v>3.4531031264582359</v>
      </c>
      <c r="E34" s="58">
        <v>18</v>
      </c>
      <c r="F34" s="42">
        <v>0.90090090090090091</v>
      </c>
      <c r="G34" s="58">
        <v>30</v>
      </c>
      <c r="H34" s="42">
        <v>0.83287062742920592</v>
      </c>
      <c r="I34" s="58">
        <v>38</v>
      </c>
      <c r="J34" s="42">
        <v>0.96716721812165951</v>
      </c>
      <c r="K34" s="58">
        <v>30</v>
      </c>
      <c r="L34" s="42">
        <v>0.72446269017145626</v>
      </c>
      <c r="M34" s="58">
        <v>38</v>
      </c>
      <c r="N34" s="42">
        <v>0.87276067983463479</v>
      </c>
      <c r="O34" s="58">
        <v>46</v>
      </c>
      <c r="P34" s="42">
        <v>0.87286527514231493</v>
      </c>
      <c r="Q34" s="58">
        <v>103</v>
      </c>
      <c r="R34" s="42">
        <v>1.7016355526185363</v>
      </c>
      <c r="S34" s="139">
        <v>87</v>
      </c>
      <c r="T34" s="115">
        <v>1.4713343480466767</v>
      </c>
      <c r="U34" s="139">
        <v>85</v>
      </c>
      <c r="V34" s="115">
        <v>1.5216612960973863</v>
      </c>
      <c r="W34" s="126"/>
      <c r="X34" t="s">
        <v>457</v>
      </c>
    </row>
    <row r="35" spans="1:24" x14ac:dyDescent="0.35">
      <c r="A35" s="16"/>
      <c r="B35" s="34" t="s">
        <v>432</v>
      </c>
      <c r="C35" s="58" t="s">
        <v>272</v>
      </c>
      <c r="D35" s="42" t="s">
        <v>231</v>
      </c>
      <c r="E35" s="58" t="s">
        <v>272</v>
      </c>
      <c r="F35" s="42" t="s">
        <v>231</v>
      </c>
      <c r="G35" s="58">
        <v>0</v>
      </c>
      <c r="H35" s="79">
        <v>0</v>
      </c>
      <c r="I35" s="58" t="s">
        <v>272</v>
      </c>
      <c r="J35" s="42" t="s">
        <v>231</v>
      </c>
      <c r="K35" s="58" t="s">
        <v>272</v>
      </c>
      <c r="L35" s="42" t="s">
        <v>231</v>
      </c>
      <c r="M35" s="58" t="s">
        <v>272</v>
      </c>
      <c r="N35" s="42" t="s">
        <v>231</v>
      </c>
      <c r="O35" s="58">
        <v>4</v>
      </c>
      <c r="P35" s="42">
        <v>7.5901328273244778E-2</v>
      </c>
      <c r="Q35" s="58">
        <v>8</v>
      </c>
      <c r="R35" s="42">
        <v>0.13216586816454651</v>
      </c>
      <c r="S35" s="139">
        <v>12</v>
      </c>
      <c r="T35" s="115">
        <v>0.20294266869609334</v>
      </c>
      <c r="U35" s="139">
        <v>25</v>
      </c>
      <c r="V35" s="115">
        <v>0.447547440028643</v>
      </c>
      <c r="W35" s="126"/>
    </row>
    <row r="36" spans="1:24" x14ac:dyDescent="0.35">
      <c r="A36" s="16"/>
      <c r="B36" s="37" t="s">
        <v>433</v>
      </c>
      <c r="C36" s="58">
        <v>0</v>
      </c>
      <c r="D36" s="76">
        <v>0</v>
      </c>
      <c r="E36" s="58">
        <v>0</v>
      </c>
      <c r="F36" s="76">
        <v>0</v>
      </c>
      <c r="G36" s="58">
        <v>0</v>
      </c>
      <c r="H36" s="76">
        <v>0</v>
      </c>
      <c r="I36" s="58">
        <v>0</v>
      </c>
      <c r="J36" s="76">
        <v>0</v>
      </c>
      <c r="K36" s="58">
        <v>0</v>
      </c>
      <c r="L36" s="76">
        <v>0</v>
      </c>
      <c r="M36" s="58">
        <v>0</v>
      </c>
      <c r="N36" s="42">
        <v>0</v>
      </c>
      <c r="O36" s="58">
        <v>0</v>
      </c>
      <c r="P36" s="42">
        <v>0</v>
      </c>
      <c r="Q36" s="58">
        <v>0</v>
      </c>
      <c r="R36" s="42">
        <v>0</v>
      </c>
      <c r="S36" s="139">
        <v>0</v>
      </c>
      <c r="T36" s="115">
        <v>0</v>
      </c>
      <c r="U36" s="139">
        <v>0</v>
      </c>
      <c r="V36" s="115">
        <v>0</v>
      </c>
      <c r="W36" s="126"/>
    </row>
    <row r="37" spans="1:24" x14ac:dyDescent="0.35">
      <c r="A37" s="16"/>
      <c r="B37" s="34" t="s">
        <v>434</v>
      </c>
      <c r="C37" s="58">
        <v>0</v>
      </c>
      <c r="D37" s="79">
        <v>0</v>
      </c>
      <c r="E37" s="58">
        <v>0</v>
      </c>
      <c r="F37" s="79">
        <v>0</v>
      </c>
      <c r="G37" s="58">
        <v>0</v>
      </c>
      <c r="H37" s="55">
        <v>0</v>
      </c>
      <c r="I37" s="58">
        <v>0</v>
      </c>
      <c r="J37" s="55">
        <v>0</v>
      </c>
      <c r="K37" s="58">
        <v>0</v>
      </c>
      <c r="L37" s="55">
        <v>0</v>
      </c>
      <c r="M37" s="58">
        <v>0</v>
      </c>
      <c r="N37" s="42">
        <v>0</v>
      </c>
      <c r="O37" s="58">
        <v>0</v>
      </c>
      <c r="P37" s="42">
        <v>0</v>
      </c>
      <c r="Q37" s="58">
        <v>0</v>
      </c>
      <c r="R37" s="42">
        <v>0</v>
      </c>
      <c r="S37" s="139">
        <v>0</v>
      </c>
      <c r="T37" s="115">
        <v>0</v>
      </c>
      <c r="U37" s="139">
        <v>0</v>
      </c>
      <c r="V37" s="115">
        <v>0</v>
      </c>
      <c r="W37" s="126"/>
    </row>
    <row r="38" spans="1:24" x14ac:dyDescent="0.35">
      <c r="A38" s="16"/>
      <c r="B38" s="36" t="s">
        <v>269</v>
      </c>
      <c r="C38" s="71">
        <v>2143</v>
      </c>
      <c r="D38" s="89">
        <v>100</v>
      </c>
      <c r="E38" s="71">
        <v>1998</v>
      </c>
      <c r="F38" s="89">
        <v>100</v>
      </c>
      <c r="G38" s="71">
        <v>3602</v>
      </c>
      <c r="H38" s="89">
        <v>100</v>
      </c>
      <c r="I38" s="71">
        <v>3929</v>
      </c>
      <c r="J38" s="89">
        <v>100</v>
      </c>
      <c r="K38" s="71">
        <v>4141</v>
      </c>
      <c r="L38" s="89">
        <v>100</v>
      </c>
      <c r="M38" s="71">
        <v>4354</v>
      </c>
      <c r="N38" s="64">
        <v>100</v>
      </c>
      <c r="O38" s="71">
        <v>5270</v>
      </c>
      <c r="P38" s="64">
        <v>100</v>
      </c>
      <c r="Q38" s="71">
        <v>6053</v>
      </c>
      <c r="R38" s="64">
        <v>100</v>
      </c>
      <c r="S38" s="146">
        <v>5914</v>
      </c>
      <c r="T38" s="147">
        <v>100</v>
      </c>
      <c r="U38" s="146">
        <v>5586</v>
      </c>
      <c r="V38" s="147">
        <v>100</v>
      </c>
      <c r="W38" s="126"/>
    </row>
    <row r="39" spans="1:24" x14ac:dyDescent="0.35">
      <c r="A39" s="16"/>
      <c r="B39" s="37"/>
      <c r="C39" s="75"/>
      <c r="D39" s="79"/>
      <c r="E39" s="75"/>
      <c r="F39" s="79"/>
      <c r="G39" s="75"/>
      <c r="H39" s="79"/>
      <c r="I39" s="75"/>
      <c r="J39" s="79"/>
      <c r="K39" s="75"/>
      <c r="L39" s="79"/>
      <c r="M39" s="75"/>
      <c r="N39" s="79"/>
      <c r="O39" s="75"/>
      <c r="P39" s="79"/>
      <c r="Q39" s="75"/>
      <c r="R39" s="79"/>
      <c r="S39" s="75"/>
      <c r="T39" s="79"/>
      <c r="U39" s="79"/>
      <c r="V39" s="79"/>
    </row>
    <row r="40" spans="1:24" x14ac:dyDescent="0.35">
      <c r="A40" s="16"/>
      <c r="B40" s="34"/>
      <c r="C40" s="77"/>
      <c r="D40" s="76"/>
      <c r="E40" s="77"/>
      <c r="F40" s="76"/>
      <c r="G40" s="77"/>
      <c r="H40" s="76"/>
      <c r="I40" s="77"/>
      <c r="J40" s="76"/>
      <c r="K40" s="77"/>
      <c r="L40" s="76"/>
      <c r="M40" s="77"/>
      <c r="N40" s="76"/>
      <c r="O40" s="77"/>
      <c r="P40" s="76"/>
      <c r="Q40" s="77"/>
      <c r="R40" s="76"/>
      <c r="S40" s="77"/>
      <c r="T40" s="76"/>
      <c r="U40" s="76"/>
      <c r="V40" s="76"/>
    </row>
    <row r="41" spans="1:24" x14ac:dyDescent="0.35">
      <c r="A41" s="16"/>
      <c r="B41" s="34"/>
      <c r="C41" s="75"/>
      <c r="D41" s="79"/>
      <c r="E41" s="75"/>
      <c r="F41" s="79"/>
      <c r="G41" s="75"/>
      <c r="H41" s="79"/>
      <c r="I41" s="58"/>
      <c r="J41" s="55"/>
      <c r="K41" s="58"/>
      <c r="L41" s="55"/>
      <c r="M41" s="58"/>
      <c r="N41" s="55"/>
      <c r="O41" s="58"/>
      <c r="P41" s="55"/>
      <c r="Q41" s="58"/>
      <c r="R41" s="55"/>
      <c r="S41" s="58"/>
      <c r="T41" s="55"/>
      <c r="U41" s="55"/>
      <c r="V41" s="55"/>
    </row>
    <row r="42" spans="1:24" x14ac:dyDescent="0.35">
      <c r="A42" s="16"/>
      <c r="B42" s="34"/>
      <c r="C42" s="75"/>
      <c r="D42" s="79"/>
      <c r="E42" s="75"/>
      <c r="F42" s="79"/>
      <c r="G42" s="75"/>
      <c r="H42" s="79"/>
      <c r="I42" s="75"/>
      <c r="J42" s="79"/>
      <c r="K42" s="75"/>
      <c r="L42" s="79"/>
      <c r="M42" s="75"/>
      <c r="N42" s="79"/>
      <c r="O42" s="75"/>
      <c r="P42" s="79"/>
      <c r="Q42" s="75"/>
      <c r="R42" s="79"/>
      <c r="S42" s="75"/>
      <c r="T42" s="79"/>
      <c r="U42" s="79"/>
      <c r="V42" s="79"/>
    </row>
    <row r="43" spans="1:24" x14ac:dyDescent="0.35">
      <c r="A43" s="16"/>
      <c r="B43" s="34"/>
      <c r="C43" s="75"/>
      <c r="D43" s="79"/>
      <c r="E43" s="75"/>
      <c r="F43" s="79"/>
      <c r="G43" s="75"/>
      <c r="H43" s="79"/>
      <c r="I43" s="75"/>
      <c r="J43" s="79"/>
      <c r="K43" s="75"/>
      <c r="L43" s="79"/>
      <c r="M43" s="75"/>
      <c r="N43" s="79"/>
      <c r="O43" s="75"/>
      <c r="P43" s="79"/>
      <c r="Q43" s="75"/>
      <c r="R43" s="79"/>
      <c r="S43" s="75"/>
      <c r="T43" s="79"/>
      <c r="U43" s="79"/>
      <c r="V43" s="79"/>
    </row>
    <row r="44" spans="1:24" x14ac:dyDescent="0.35">
      <c r="A44" s="16"/>
      <c r="B44" s="34"/>
      <c r="C44" s="58"/>
      <c r="D44" s="42"/>
      <c r="E44" s="58"/>
      <c r="F44" s="42"/>
      <c r="G44" s="58"/>
      <c r="H44" s="42"/>
      <c r="I44" s="58"/>
      <c r="J44" s="42"/>
      <c r="K44" s="58"/>
      <c r="L44" s="42"/>
      <c r="M44" s="58"/>
      <c r="N44" s="42"/>
      <c r="O44" s="58"/>
      <c r="P44" s="42"/>
      <c r="Q44" s="58"/>
      <c r="R44" s="42"/>
      <c r="S44" s="58"/>
      <c r="T44" s="42"/>
      <c r="U44" s="42"/>
      <c r="V44" s="42"/>
    </row>
    <row r="45" spans="1:24" x14ac:dyDescent="0.35">
      <c r="A45" s="16"/>
      <c r="B45" s="37"/>
      <c r="C45" s="75"/>
      <c r="D45" s="79"/>
      <c r="E45" s="75"/>
      <c r="F45" s="79"/>
      <c r="G45" s="75"/>
      <c r="H45" s="79"/>
      <c r="I45" s="75"/>
      <c r="J45" s="79"/>
      <c r="K45" s="75"/>
      <c r="L45" s="79"/>
      <c r="M45" s="75"/>
      <c r="N45" s="79"/>
      <c r="O45" s="75"/>
      <c r="P45" s="79"/>
      <c r="Q45" s="75"/>
      <c r="R45" s="79"/>
      <c r="S45" s="75"/>
      <c r="T45" s="79"/>
      <c r="U45" s="79"/>
      <c r="V45" s="79"/>
    </row>
    <row r="46" spans="1:24" x14ac:dyDescent="0.35">
      <c r="A46" s="16"/>
      <c r="B46" s="34"/>
      <c r="C46" s="77"/>
      <c r="D46" s="76"/>
      <c r="E46" s="77"/>
      <c r="F46" s="76"/>
      <c r="G46" s="77"/>
      <c r="H46" s="76"/>
      <c r="I46" s="77"/>
      <c r="J46" s="76"/>
      <c r="K46" s="77"/>
      <c r="L46" s="76"/>
      <c r="M46" s="77"/>
      <c r="N46" s="76"/>
      <c r="O46" s="77"/>
      <c r="P46" s="76"/>
      <c r="Q46" s="77"/>
      <c r="R46" s="76"/>
      <c r="S46" s="77"/>
      <c r="T46" s="76"/>
      <c r="U46" s="76"/>
      <c r="V46" s="76"/>
    </row>
    <row r="47" spans="1:24" x14ac:dyDescent="0.35">
      <c r="A47" s="16"/>
      <c r="B47" s="37"/>
      <c r="C47" s="75"/>
      <c r="D47" s="79"/>
      <c r="E47" s="75"/>
      <c r="F47" s="79"/>
      <c r="G47" s="75"/>
      <c r="H47" s="79"/>
      <c r="I47" s="58"/>
      <c r="J47" s="55"/>
      <c r="K47" s="58"/>
      <c r="L47" s="55"/>
      <c r="M47" s="58"/>
      <c r="N47" s="55"/>
      <c r="O47" s="58"/>
      <c r="P47" s="55"/>
      <c r="Q47" s="58"/>
      <c r="R47" s="55"/>
      <c r="S47" s="58"/>
      <c r="T47" s="55"/>
      <c r="U47" s="55"/>
      <c r="V47" s="55"/>
    </row>
    <row r="48" spans="1:24" x14ac:dyDescent="0.35">
      <c r="A48" s="16"/>
      <c r="B48" s="34"/>
      <c r="C48" s="75"/>
      <c r="D48" s="79"/>
      <c r="E48" s="75"/>
      <c r="F48" s="79"/>
      <c r="G48" s="75"/>
      <c r="H48" s="79"/>
      <c r="I48" s="75"/>
      <c r="J48" s="79"/>
      <c r="K48" s="75"/>
      <c r="L48" s="79"/>
      <c r="M48" s="75"/>
      <c r="N48" s="79"/>
      <c r="O48" s="75"/>
      <c r="P48" s="79"/>
      <c r="Q48" s="75"/>
      <c r="R48" s="79"/>
      <c r="S48" s="75"/>
      <c r="T48" s="79"/>
      <c r="U48" s="79"/>
      <c r="V48" s="79"/>
    </row>
    <row r="49" spans="1:22" x14ac:dyDescent="0.35">
      <c r="A49" s="16"/>
      <c r="B49" s="34"/>
      <c r="C49" s="75"/>
      <c r="D49" s="79"/>
      <c r="E49" s="75"/>
      <c r="F49" s="79"/>
      <c r="G49" s="75"/>
      <c r="H49" s="79"/>
      <c r="I49" s="75"/>
      <c r="J49" s="79"/>
      <c r="K49" s="75"/>
      <c r="L49" s="79"/>
      <c r="M49" s="75"/>
      <c r="N49" s="79"/>
      <c r="O49" s="75"/>
      <c r="P49" s="79"/>
      <c r="Q49" s="75"/>
      <c r="R49" s="79"/>
      <c r="S49" s="75"/>
      <c r="T49" s="79"/>
      <c r="U49" s="79"/>
      <c r="V49" s="79"/>
    </row>
    <row r="50" spans="1:22" x14ac:dyDescent="0.35">
      <c r="A50" s="16"/>
      <c r="B50" s="34"/>
      <c r="C50" s="58"/>
      <c r="D50" s="42"/>
      <c r="E50" s="58"/>
      <c r="F50" s="42"/>
      <c r="G50" s="58"/>
      <c r="H50" s="42"/>
      <c r="I50" s="58"/>
      <c r="J50" s="42"/>
      <c r="K50" s="58"/>
      <c r="L50" s="42"/>
      <c r="M50" s="58"/>
      <c r="N50" s="42"/>
      <c r="O50" s="58"/>
      <c r="P50" s="42"/>
      <c r="Q50" s="58"/>
      <c r="R50" s="42"/>
      <c r="S50" s="58"/>
      <c r="T50" s="42"/>
      <c r="U50" s="42"/>
      <c r="V50" s="42"/>
    </row>
    <row r="51" spans="1:22" x14ac:dyDescent="0.35">
      <c r="A51" s="16"/>
      <c r="B51" s="34"/>
      <c r="C51" s="75"/>
      <c r="D51" s="79"/>
      <c r="E51" s="75"/>
      <c r="F51" s="79"/>
      <c r="G51" s="75"/>
      <c r="H51" s="79"/>
      <c r="I51" s="75"/>
      <c r="J51" s="79"/>
      <c r="K51" s="75"/>
      <c r="L51" s="79"/>
      <c r="M51" s="45"/>
      <c r="N51" s="42"/>
      <c r="O51" s="45"/>
      <c r="P51" s="42"/>
      <c r="Q51" s="45"/>
      <c r="R51" s="42"/>
      <c r="S51" s="45"/>
      <c r="T51" s="42"/>
      <c r="U51" s="42"/>
      <c r="V51" s="42"/>
    </row>
    <row r="52" spans="1:22" x14ac:dyDescent="0.35">
      <c r="A52" s="16"/>
      <c r="B52" s="34"/>
      <c r="C52" s="77"/>
      <c r="D52" s="76"/>
      <c r="E52" s="77"/>
      <c r="F52" s="76"/>
      <c r="G52" s="77"/>
      <c r="H52" s="76"/>
      <c r="I52" s="77"/>
      <c r="J52" s="76"/>
      <c r="K52" s="77"/>
      <c r="L52" s="76"/>
      <c r="M52" s="77"/>
      <c r="N52" s="76"/>
      <c r="O52" s="77"/>
      <c r="P52" s="76"/>
      <c r="Q52" s="77"/>
      <c r="R52" s="76"/>
      <c r="S52" s="77"/>
      <c r="T52" s="76"/>
      <c r="U52" s="76"/>
      <c r="V52" s="76"/>
    </row>
    <row r="53" spans="1:22" x14ac:dyDescent="0.35">
      <c r="A53" s="16"/>
      <c r="B53" s="37"/>
      <c r="C53" s="77"/>
      <c r="D53" s="76"/>
      <c r="E53" s="77"/>
      <c r="F53" s="76"/>
      <c r="G53" s="77"/>
      <c r="H53" s="76"/>
      <c r="I53" s="77"/>
      <c r="J53" s="76"/>
      <c r="K53" s="77"/>
      <c r="L53" s="76"/>
      <c r="M53" s="77"/>
      <c r="N53" s="76"/>
      <c r="O53" s="77"/>
      <c r="P53" s="76"/>
      <c r="Q53" s="77"/>
      <c r="R53" s="76"/>
      <c r="S53" s="77"/>
      <c r="T53" s="76"/>
      <c r="U53" s="76"/>
      <c r="V53" s="76"/>
    </row>
    <row r="54" spans="1:22" x14ac:dyDescent="0.35">
      <c r="A54" s="16"/>
      <c r="B54" s="34"/>
      <c r="C54" s="75"/>
      <c r="D54" s="76"/>
      <c r="E54" s="75"/>
      <c r="F54" s="76"/>
      <c r="G54" s="75"/>
      <c r="H54" s="76"/>
      <c r="I54" s="75"/>
      <c r="J54" s="76"/>
      <c r="K54" s="75"/>
      <c r="L54" s="76"/>
      <c r="M54" s="75"/>
      <c r="N54" s="76"/>
      <c r="O54" s="75"/>
      <c r="P54" s="76"/>
      <c r="Q54" s="75"/>
      <c r="R54" s="76"/>
      <c r="S54" s="75"/>
      <c r="T54" s="76"/>
      <c r="U54" s="76"/>
      <c r="V54" s="76"/>
    </row>
    <row r="55" spans="1:22" x14ac:dyDescent="0.35">
      <c r="A55" s="16"/>
      <c r="B55" s="34"/>
      <c r="C55" s="77"/>
      <c r="D55" s="76"/>
      <c r="E55" s="77"/>
      <c r="F55" s="76"/>
      <c r="G55" s="77"/>
      <c r="H55" s="76"/>
      <c r="I55" s="77"/>
      <c r="J55" s="76"/>
      <c r="K55" s="77"/>
      <c r="L55" s="76"/>
      <c r="M55" s="77"/>
      <c r="N55" s="76"/>
      <c r="O55" s="77"/>
      <c r="P55" s="76"/>
      <c r="Q55" s="77"/>
      <c r="R55" s="76"/>
      <c r="S55" s="77"/>
      <c r="T55" s="76"/>
      <c r="U55" s="76"/>
      <c r="V55" s="76"/>
    </row>
    <row r="56" spans="1:22" x14ac:dyDescent="0.35">
      <c r="A56" s="16"/>
      <c r="B56" s="34"/>
      <c r="C56" s="75"/>
      <c r="D56" s="75"/>
      <c r="E56" s="75"/>
      <c r="F56" s="75"/>
      <c r="G56" s="75"/>
      <c r="H56" s="75"/>
      <c r="I56" s="75"/>
      <c r="J56" s="75"/>
      <c r="K56" s="75"/>
      <c r="L56" s="75"/>
      <c r="M56" s="75"/>
      <c r="N56" s="75"/>
      <c r="O56" s="75"/>
      <c r="P56" s="75"/>
      <c r="Q56" s="75"/>
      <c r="R56" s="75"/>
      <c r="S56" s="75"/>
      <c r="T56" s="75"/>
      <c r="U56" s="75"/>
      <c r="V56" s="75"/>
    </row>
    <row r="57" spans="1:22" x14ac:dyDescent="0.35">
      <c r="A57" s="16"/>
      <c r="B57" s="34"/>
      <c r="C57" s="75"/>
      <c r="D57" s="79"/>
      <c r="E57" s="75"/>
      <c r="F57" s="79"/>
      <c r="G57" s="75"/>
      <c r="H57" s="79"/>
      <c r="I57" s="75"/>
      <c r="J57" s="79"/>
      <c r="K57" s="75"/>
      <c r="L57" s="79"/>
      <c r="M57" s="75"/>
      <c r="N57" s="79"/>
      <c r="O57" s="75"/>
      <c r="P57" s="79"/>
      <c r="Q57" s="75"/>
      <c r="R57" s="79"/>
      <c r="S57" s="75"/>
      <c r="T57" s="79"/>
      <c r="U57" s="79"/>
      <c r="V57" s="79"/>
    </row>
    <row r="58" spans="1:22" x14ac:dyDescent="0.35">
      <c r="A58" s="16"/>
      <c r="B58" s="34"/>
      <c r="C58" s="77"/>
      <c r="D58" s="76"/>
      <c r="E58" s="77"/>
      <c r="F58" s="76"/>
      <c r="G58" s="77"/>
      <c r="H58" s="76"/>
      <c r="I58" s="77"/>
      <c r="J58" s="76"/>
      <c r="K58" s="77"/>
      <c r="L58" s="76"/>
      <c r="M58" s="77"/>
      <c r="N58" s="76"/>
      <c r="O58" s="77"/>
      <c r="P58" s="76"/>
      <c r="Q58" s="77"/>
      <c r="R58" s="76"/>
      <c r="S58" s="77"/>
      <c r="T58" s="76"/>
      <c r="U58" s="76"/>
      <c r="V58" s="76"/>
    </row>
  </sheetData>
  <mergeCells count="10">
    <mergeCell ref="U3:V3"/>
    <mergeCell ref="C3:D3"/>
    <mergeCell ref="E3:F3"/>
    <mergeCell ref="G3:H3"/>
    <mergeCell ref="I3:J3"/>
    <mergeCell ref="K3:L3"/>
    <mergeCell ref="M3:N3"/>
    <mergeCell ref="O3:P3"/>
    <mergeCell ref="S3:T3"/>
    <mergeCell ref="Q3:R3"/>
  </mergeCells>
  <conditionalFormatting sqref="C6:C10 C12:C13">
    <cfRule type="cellIs" dxfId="230" priority="69" operator="between">
      <formula>1</formula>
      <formula>3</formula>
    </cfRule>
  </conditionalFormatting>
  <conditionalFormatting sqref="C18:C25">
    <cfRule type="cellIs" dxfId="229" priority="68" operator="between">
      <formula>1</formula>
      <formula>3</formula>
    </cfRule>
  </conditionalFormatting>
  <conditionalFormatting sqref="C30:C34 C36:C37">
    <cfRule type="cellIs" dxfId="228" priority="67" operator="between">
      <formula>1</formula>
      <formula>3</formula>
    </cfRule>
  </conditionalFormatting>
  <conditionalFormatting sqref="E6:E10 E12:E13">
    <cfRule type="cellIs" dxfId="227" priority="66" operator="between">
      <formula>1</formula>
      <formula>3</formula>
    </cfRule>
  </conditionalFormatting>
  <conditionalFormatting sqref="E18:E21 E23:E25">
    <cfRule type="cellIs" dxfId="226" priority="65" operator="between">
      <formula>1</formula>
      <formula>3</formula>
    </cfRule>
  </conditionalFormatting>
  <conditionalFormatting sqref="E30:E34 E36:E37">
    <cfRule type="cellIs" dxfId="225" priority="64" operator="between">
      <formula>1</formula>
      <formula>3</formula>
    </cfRule>
  </conditionalFormatting>
  <conditionalFormatting sqref="G6:G13">
    <cfRule type="cellIs" dxfId="224" priority="63" operator="between">
      <formula>1</formula>
      <formula>3</formula>
    </cfRule>
  </conditionalFormatting>
  <conditionalFormatting sqref="G18:G25">
    <cfRule type="cellIs" dxfId="223" priority="62" operator="between">
      <formula>1</formula>
      <formula>3</formula>
    </cfRule>
  </conditionalFormatting>
  <conditionalFormatting sqref="G30:G37">
    <cfRule type="cellIs" dxfId="222" priority="61" operator="between">
      <formula>1</formula>
      <formula>3</formula>
    </cfRule>
  </conditionalFormatting>
  <conditionalFormatting sqref="I6:I10 I12:I13">
    <cfRule type="cellIs" dxfId="221" priority="60" operator="between">
      <formula>1</formula>
      <formula>3</formula>
    </cfRule>
  </conditionalFormatting>
  <conditionalFormatting sqref="I18:I25">
    <cfRule type="cellIs" dxfId="220" priority="59" operator="between">
      <formula>1</formula>
      <formula>3</formula>
    </cfRule>
  </conditionalFormatting>
  <conditionalFormatting sqref="I30:I34 I36:I37">
    <cfRule type="cellIs" dxfId="219" priority="58" operator="between">
      <formula>1</formula>
      <formula>3</formula>
    </cfRule>
  </conditionalFormatting>
  <conditionalFormatting sqref="K6:K10 K12:K13">
    <cfRule type="cellIs" dxfId="218" priority="57" operator="between">
      <formula>1</formula>
      <formula>3</formula>
    </cfRule>
  </conditionalFormatting>
  <conditionalFormatting sqref="K18:K25">
    <cfRule type="cellIs" dxfId="217" priority="56" operator="between">
      <formula>1</formula>
      <formula>3</formula>
    </cfRule>
  </conditionalFormatting>
  <conditionalFormatting sqref="K30:K34 K36:K37">
    <cfRule type="cellIs" dxfId="216" priority="55" operator="between">
      <formula>1</formula>
      <formula>3</formula>
    </cfRule>
  </conditionalFormatting>
  <conditionalFormatting sqref="M6:M10 M12:M13">
    <cfRule type="cellIs" dxfId="215" priority="54" operator="between">
      <formula>1</formula>
      <formula>3</formula>
    </cfRule>
  </conditionalFormatting>
  <conditionalFormatting sqref="M18:M21 M23:M25">
    <cfRule type="cellIs" dxfId="214" priority="53" operator="between">
      <formula>1</formula>
      <formula>3</formula>
    </cfRule>
  </conditionalFormatting>
  <conditionalFormatting sqref="M30:M34 M36:M37">
    <cfRule type="cellIs" dxfId="213" priority="52" operator="between">
      <formula>1</formula>
      <formula>3</formula>
    </cfRule>
  </conditionalFormatting>
  <conditionalFormatting sqref="O6:O13">
    <cfRule type="cellIs" dxfId="212" priority="51" operator="between">
      <formula>1</formula>
      <formula>3</formula>
    </cfRule>
  </conditionalFormatting>
  <conditionalFormatting sqref="O18:O21 O23:O25">
    <cfRule type="cellIs" dxfId="211" priority="50" operator="between">
      <formula>1</formula>
      <formula>3</formula>
    </cfRule>
  </conditionalFormatting>
  <conditionalFormatting sqref="O30:O37">
    <cfRule type="cellIs" dxfId="210" priority="49" operator="between">
      <formula>1</formula>
      <formula>3</formula>
    </cfRule>
  </conditionalFormatting>
  <conditionalFormatting sqref="Q6:Q13">
    <cfRule type="cellIs" dxfId="209" priority="48" operator="between">
      <formula>1</formula>
      <formula>3</formula>
    </cfRule>
  </conditionalFormatting>
  <conditionalFormatting sqref="Q18:Q22 Q24:Q25">
    <cfRule type="cellIs" dxfId="208" priority="47" operator="between">
      <formula>1</formula>
      <formula>3</formula>
    </cfRule>
  </conditionalFormatting>
  <conditionalFormatting sqref="Q30:Q37">
    <cfRule type="cellIs" dxfId="207" priority="46" operator="between">
      <formula>1</formula>
      <formula>3</formula>
    </cfRule>
  </conditionalFormatting>
  <conditionalFormatting sqref="C11">
    <cfRule type="cellIs" dxfId="206" priority="43" operator="between">
      <formula>1</formula>
      <formula>3</formula>
    </cfRule>
  </conditionalFormatting>
  <conditionalFormatting sqref="E11">
    <cfRule type="cellIs" dxfId="205" priority="42" operator="between">
      <formula>1</formula>
      <formula>3</formula>
    </cfRule>
  </conditionalFormatting>
  <conditionalFormatting sqref="I11">
    <cfRule type="cellIs" dxfId="204" priority="41" operator="between">
      <formula>1</formula>
      <formula>3</formula>
    </cfRule>
  </conditionalFormatting>
  <conditionalFormatting sqref="K11">
    <cfRule type="cellIs" dxfId="203" priority="40" operator="between">
      <formula>1</formula>
      <formula>3</formula>
    </cfRule>
  </conditionalFormatting>
  <conditionalFormatting sqref="M11">
    <cfRule type="cellIs" dxfId="202" priority="39" operator="between">
      <formula>1</formula>
      <formula>3</formula>
    </cfRule>
  </conditionalFormatting>
  <conditionalFormatting sqref="O22">
    <cfRule type="cellIs" dxfId="201" priority="38" operator="between">
      <formula>1</formula>
      <formula>3</formula>
    </cfRule>
  </conditionalFormatting>
  <conditionalFormatting sqref="M22">
    <cfRule type="cellIs" dxfId="200" priority="37" operator="between">
      <formula>1</formula>
      <formula>3</formula>
    </cfRule>
  </conditionalFormatting>
  <conditionalFormatting sqref="Q23">
    <cfRule type="cellIs" dxfId="199" priority="36" operator="between">
      <formula>1</formula>
      <formula>3</formula>
    </cfRule>
  </conditionalFormatting>
  <conditionalFormatting sqref="E22">
    <cfRule type="cellIs" dxfId="198" priority="35" operator="between">
      <formula>1</formula>
      <formula>3</formula>
    </cfRule>
  </conditionalFormatting>
  <conditionalFormatting sqref="C35">
    <cfRule type="cellIs" dxfId="197" priority="32" operator="between">
      <formula>1</formula>
      <formula>3</formula>
    </cfRule>
  </conditionalFormatting>
  <conditionalFormatting sqref="E35">
    <cfRule type="cellIs" dxfId="196" priority="30" operator="between">
      <formula>1</formula>
      <formula>3</formula>
    </cfRule>
  </conditionalFormatting>
  <conditionalFormatting sqref="I35">
    <cfRule type="cellIs" dxfId="195" priority="29" operator="between">
      <formula>1</formula>
      <formula>3</formula>
    </cfRule>
  </conditionalFormatting>
  <conditionalFormatting sqref="K35">
    <cfRule type="cellIs" dxfId="194" priority="28" operator="between">
      <formula>1</formula>
      <formula>3</formula>
    </cfRule>
  </conditionalFormatting>
  <conditionalFormatting sqref="M35">
    <cfRule type="cellIs" dxfId="193" priority="27" operator="between">
      <formula>1</formula>
      <formula>3</formula>
    </cfRule>
  </conditionalFormatting>
  <conditionalFormatting sqref="S6:S11">
    <cfRule type="cellIs" dxfId="192" priority="26" operator="between">
      <formula>1</formula>
      <formula>3</formula>
    </cfRule>
  </conditionalFormatting>
  <conditionalFormatting sqref="S18:S22">
    <cfRule type="cellIs" dxfId="191" priority="25" operator="between">
      <formula>1</formula>
      <formula>3</formula>
    </cfRule>
  </conditionalFormatting>
  <conditionalFormatting sqref="S30:S35">
    <cfRule type="cellIs" dxfId="190" priority="24" operator="between">
      <formula>1</formula>
      <formula>3</formula>
    </cfRule>
  </conditionalFormatting>
  <conditionalFormatting sqref="S23">
    <cfRule type="cellIs" dxfId="189" priority="23" operator="between">
      <formula>1</formula>
      <formula>3</formula>
    </cfRule>
  </conditionalFormatting>
  <conditionalFormatting sqref="S12">
    <cfRule type="cellIs" dxfId="188" priority="22" operator="between">
      <formula>1</formula>
      <formula>3</formula>
    </cfRule>
  </conditionalFormatting>
  <conditionalFormatting sqref="S13">
    <cfRule type="cellIs" dxfId="187" priority="21" operator="between">
      <formula>1</formula>
      <formula>3</formula>
    </cfRule>
  </conditionalFormatting>
  <conditionalFormatting sqref="S24">
    <cfRule type="cellIs" dxfId="186" priority="20" operator="between">
      <formula>1</formula>
      <formula>3</formula>
    </cfRule>
  </conditionalFormatting>
  <conditionalFormatting sqref="S25">
    <cfRule type="cellIs" dxfId="185" priority="19" operator="between">
      <formula>1</formula>
      <formula>3</formula>
    </cfRule>
  </conditionalFormatting>
  <conditionalFormatting sqref="S36">
    <cfRule type="cellIs" dxfId="184" priority="18" operator="between">
      <formula>1</formula>
      <formula>3</formula>
    </cfRule>
  </conditionalFormatting>
  <conditionalFormatting sqref="S37">
    <cfRule type="cellIs" dxfId="183" priority="17" operator="between">
      <formula>1</formula>
      <formula>3</formula>
    </cfRule>
  </conditionalFormatting>
  <conditionalFormatting sqref="X18:X22">
    <cfRule type="cellIs" dxfId="182" priority="16" operator="between">
      <formula>1</formula>
      <formula>3</formula>
    </cfRule>
  </conditionalFormatting>
  <conditionalFormatting sqref="X24">
    <cfRule type="cellIs" dxfId="181" priority="14" operator="between">
      <formula>1</formula>
      <formula>3</formula>
    </cfRule>
  </conditionalFormatting>
  <conditionalFormatting sqref="X25">
    <cfRule type="cellIs" dxfId="180" priority="13" operator="between">
      <formula>1</formula>
      <formula>3</formula>
    </cfRule>
  </conditionalFormatting>
  <conditionalFormatting sqref="X23">
    <cfRule type="cellIs" dxfId="179" priority="12" operator="between">
      <formula>1</formula>
      <formula>3</formula>
    </cfRule>
  </conditionalFormatting>
  <conditionalFormatting sqref="U6:U11">
    <cfRule type="cellIs" dxfId="178" priority="11" operator="between">
      <formula>1</formula>
      <formula>3</formula>
    </cfRule>
  </conditionalFormatting>
  <conditionalFormatting sqref="U18:U22">
    <cfRule type="cellIs" dxfId="177" priority="10" operator="between">
      <formula>1</formula>
      <formula>3</formula>
    </cfRule>
  </conditionalFormatting>
  <conditionalFormatting sqref="U30:U35">
    <cfRule type="cellIs" dxfId="176" priority="9" operator="between">
      <formula>1</formula>
      <formula>3</formula>
    </cfRule>
  </conditionalFormatting>
  <conditionalFormatting sqref="U12">
    <cfRule type="cellIs" dxfId="175" priority="7" operator="between">
      <formula>1</formula>
      <formula>3</formula>
    </cfRule>
  </conditionalFormatting>
  <conditionalFormatting sqref="U13">
    <cfRule type="cellIs" dxfId="174" priority="6" operator="between">
      <formula>1</formula>
      <formula>3</formula>
    </cfRule>
  </conditionalFormatting>
  <conditionalFormatting sqref="U24">
    <cfRule type="cellIs" dxfId="173" priority="5" operator="between">
      <formula>1</formula>
      <formula>3</formula>
    </cfRule>
  </conditionalFormatting>
  <conditionalFormatting sqref="U25">
    <cfRule type="cellIs" dxfId="172" priority="4" operator="between">
      <formula>1</formula>
      <formula>3</formula>
    </cfRule>
  </conditionalFormatting>
  <conditionalFormatting sqref="U36">
    <cfRule type="cellIs" dxfId="171" priority="3" operator="between">
      <formula>1</formula>
      <formula>3</formula>
    </cfRule>
  </conditionalFormatting>
  <conditionalFormatting sqref="U37">
    <cfRule type="cellIs" dxfId="170" priority="2" operator="between">
      <formula>1</formula>
      <formula>3</formula>
    </cfRule>
  </conditionalFormatting>
  <conditionalFormatting sqref="U23">
    <cfRule type="cellIs" dxfId="169" priority="1" operator="between">
      <formula>1</formula>
      <formula>3</formula>
    </cfRule>
  </conditionalFormatting>
  <pageMargins left="0.51181102362204722" right="0.70866141732283472" top="0.55118110236220474" bottom="0.74803149606299213" header="0.31496062992125984" footer="0.31496062992125984"/>
  <pageSetup paperSize="121" scale="85" orientation="landscape" r:id="rId1"/>
  <headerFooter>
    <oddHeader>&amp;C&amp;"Arial Black"&amp;11&amp;KFF0000OFFICIAL&amp;1#</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X58"/>
  <sheetViews>
    <sheetView showGridLines="0" zoomScaleNormal="100" workbookViewId="0"/>
  </sheetViews>
  <sheetFormatPr defaultRowHeight="12.75" x14ac:dyDescent="0.35"/>
  <cols>
    <col min="1" max="1" width="3.265625" customWidth="1"/>
    <col min="2" max="2" width="21.3984375" customWidth="1"/>
    <col min="3" max="16" width="7.73046875" customWidth="1"/>
  </cols>
  <sheetData>
    <row r="1" spans="1:23" ht="55.5" customHeight="1" x14ac:dyDescent="0.35">
      <c r="B1" s="25" t="s">
        <v>210</v>
      </c>
      <c r="C1" s="16"/>
      <c r="D1" s="16"/>
      <c r="E1" s="16"/>
      <c r="F1" s="16"/>
      <c r="G1" s="16"/>
      <c r="H1" s="16"/>
      <c r="I1" s="16"/>
      <c r="J1" s="16"/>
      <c r="K1" s="16"/>
      <c r="L1" s="16"/>
      <c r="M1" s="16"/>
      <c r="N1" s="16"/>
      <c r="O1" s="16"/>
      <c r="P1" s="16"/>
      <c r="Q1" s="16"/>
      <c r="R1" s="16"/>
      <c r="S1" s="16"/>
      <c r="T1" s="16"/>
      <c r="U1" s="16"/>
      <c r="V1" s="16"/>
    </row>
    <row r="2" spans="1:23" ht="15" x14ac:dyDescent="0.35">
      <c r="A2" s="16"/>
      <c r="B2" s="138" t="s">
        <v>458</v>
      </c>
      <c r="C2" s="16"/>
      <c r="D2" s="16"/>
      <c r="E2" s="16"/>
      <c r="F2" s="16"/>
      <c r="G2" s="16"/>
      <c r="H2" s="16"/>
      <c r="I2" s="16"/>
      <c r="J2" s="16"/>
      <c r="K2" s="16"/>
      <c r="L2" s="16"/>
      <c r="M2" s="16"/>
      <c r="N2" s="16"/>
      <c r="O2" s="16"/>
      <c r="P2" s="16"/>
      <c r="Q2" s="16"/>
      <c r="R2" s="16"/>
      <c r="S2" s="16"/>
      <c r="T2" s="16"/>
      <c r="U2" s="16"/>
      <c r="V2" s="16"/>
    </row>
    <row r="3" spans="1:23" ht="15" x14ac:dyDescent="0.35">
      <c r="A3" s="38"/>
      <c r="B3" s="48"/>
      <c r="C3" s="230" t="s">
        <v>382</v>
      </c>
      <c r="D3" s="231"/>
      <c r="E3" s="230" t="s">
        <v>383</v>
      </c>
      <c r="F3" s="231"/>
      <c r="G3" s="230" t="s">
        <v>384</v>
      </c>
      <c r="H3" s="231"/>
      <c r="I3" s="230" t="s">
        <v>385</v>
      </c>
      <c r="J3" s="231"/>
      <c r="K3" s="230" t="s">
        <v>386</v>
      </c>
      <c r="L3" s="231"/>
      <c r="M3" s="230" t="s">
        <v>387</v>
      </c>
      <c r="N3" s="231"/>
      <c r="O3" s="230" t="s">
        <v>388</v>
      </c>
      <c r="P3" s="231"/>
      <c r="Q3" s="230" t="s">
        <v>389</v>
      </c>
      <c r="R3" s="231"/>
      <c r="S3" s="230" t="s">
        <v>390</v>
      </c>
      <c r="T3" s="231"/>
      <c r="U3" s="230" t="s">
        <v>391</v>
      </c>
      <c r="V3" s="231"/>
    </row>
    <row r="4" spans="1:23"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3" ht="15" x14ac:dyDescent="0.35">
      <c r="A5" s="15"/>
      <c r="B5" s="33" t="s">
        <v>278</v>
      </c>
      <c r="C5" s="45"/>
      <c r="D5" s="45"/>
      <c r="E5" s="45"/>
      <c r="F5" s="45"/>
      <c r="G5" s="45"/>
      <c r="H5" s="45"/>
      <c r="I5" s="45"/>
      <c r="J5" s="45"/>
      <c r="K5" s="45"/>
      <c r="L5" s="45"/>
      <c r="M5" s="45"/>
      <c r="N5" s="45"/>
      <c r="O5" s="45"/>
      <c r="P5" s="45"/>
      <c r="Q5" s="45"/>
      <c r="R5" s="45"/>
    </row>
    <row r="6" spans="1:23" ht="12.75" customHeight="1" x14ac:dyDescent="0.35">
      <c r="A6" s="15"/>
      <c r="B6" s="34" t="s">
        <v>427</v>
      </c>
      <c r="C6" s="58">
        <v>1317</v>
      </c>
      <c r="D6" s="42">
        <v>22.493595217762596</v>
      </c>
      <c r="E6" s="58">
        <v>1061</v>
      </c>
      <c r="F6" s="42">
        <v>18.953197570560913</v>
      </c>
      <c r="G6" s="58">
        <v>2063</v>
      </c>
      <c r="H6" s="42">
        <v>25.777833312507809</v>
      </c>
      <c r="I6" s="58">
        <v>1976</v>
      </c>
      <c r="J6" s="42">
        <v>24.09168495488905</v>
      </c>
      <c r="K6" s="58">
        <v>2004</v>
      </c>
      <c r="L6" s="42">
        <v>23.066298342541437</v>
      </c>
      <c r="M6" s="58">
        <v>2317</v>
      </c>
      <c r="N6" s="42">
        <v>25.073044042852505</v>
      </c>
      <c r="O6" s="58">
        <v>2799</v>
      </c>
      <c r="P6" s="42">
        <v>25.503416856492027</v>
      </c>
      <c r="Q6" s="58">
        <v>2964</v>
      </c>
      <c r="R6" s="42">
        <v>25.099500381065287</v>
      </c>
      <c r="S6" s="139">
        <v>2909</v>
      </c>
      <c r="T6" s="115">
        <v>27.376246941464334</v>
      </c>
      <c r="U6" s="139">
        <v>2285</v>
      </c>
      <c r="V6" s="115">
        <v>23.278321108394458</v>
      </c>
      <c r="W6" s="126"/>
    </row>
    <row r="7" spans="1:23" ht="12.75" customHeight="1" x14ac:dyDescent="0.35">
      <c r="A7" s="15"/>
      <c r="B7" s="34" t="s">
        <v>428</v>
      </c>
      <c r="C7" s="58">
        <v>1269</v>
      </c>
      <c r="D7" s="42">
        <v>21.673783091374894</v>
      </c>
      <c r="E7" s="58">
        <v>1398</v>
      </c>
      <c r="F7" s="42">
        <v>24.973204715969992</v>
      </c>
      <c r="G7" s="58">
        <v>1837</v>
      </c>
      <c r="H7" s="42">
        <v>22.953892290391103</v>
      </c>
      <c r="I7" s="58">
        <v>2057</v>
      </c>
      <c r="J7" s="42">
        <v>25.0792489636674</v>
      </c>
      <c r="K7" s="58">
        <v>2401</v>
      </c>
      <c r="L7" s="42">
        <v>27.647329650092079</v>
      </c>
      <c r="M7" s="58">
        <v>2325</v>
      </c>
      <c r="N7" s="42">
        <v>25.159614760307324</v>
      </c>
      <c r="O7" s="58">
        <v>3114</v>
      </c>
      <c r="P7" s="42">
        <v>28.373576309794991</v>
      </c>
      <c r="Q7" s="58">
        <v>3288</v>
      </c>
      <c r="R7" s="42">
        <v>27.843170463206029</v>
      </c>
      <c r="S7" s="139">
        <v>3100</v>
      </c>
      <c r="T7" s="115">
        <v>29.173724825898738</v>
      </c>
      <c r="U7" s="139">
        <v>2637</v>
      </c>
      <c r="V7" s="115">
        <v>26.864303178484107</v>
      </c>
      <c r="W7" s="126"/>
    </row>
    <row r="8" spans="1:23" x14ac:dyDescent="0.35">
      <c r="A8" s="6"/>
      <c r="B8" s="34" t="s">
        <v>429</v>
      </c>
      <c r="C8" s="58">
        <v>1192</v>
      </c>
      <c r="D8" s="42">
        <v>20.358667805294619</v>
      </c>
      <c r="E8" s="58">
        <v>1105</v>
      </c>
      <c r="F8" s="42">
        <v>19.739192568774563</v>
      </c>
      <c r="G8" s="58">
        <v>1507</v>
      </c>
      <c r="H8" s="42">
        <v>18.830438585530427</v>
      </c>
      <c r="I8" s="58">
        <v>1682</v>
      </c>
      <c r="J8" s="42">
        <v>20.507193367471348</v>
      </c>
      <c r="K8" s="58">
        <v>1775</v>
      </c>
      <c r="L8" s="42">
        <v>20.441988950276244</v>
      </c>
      <c r="M8" s="58">
        <v>1819</v>
      </c>
      <c r="N8" s="42">
        <v>19.684016881289903</v>
      </c>
      <c r="O8" s="58">
        <v>2235</v>
      </c>
      <c r="P8" s="42">
        <v>20.364464692482915</v>
      </c>
      <c r="Q8" s="58">
        <v>2373</v>
      </c>
      <c r="R8" s="42">
        <v>20.09484291641968</v>
      </c>
      <c r="S8" s="139">
        <v>1921</v>
      </c>
      <c r="T8" s="115">
        <v>18.078298513081123</v>
      </c>
      <c r="U8" s="139">
        <v>2150</v>
      </c>
      <c r="V8" s="115">
        <v>21.903015484922577</v>
      </c>
      <c r="W8" s="126"/>
    </row>
    <row r="9" spans="1:23" x14ac:dyDescent="0.35">
      <c r="A9" s="6"/>
      <c r="B9" s="34" t="s">
        <v>430</v>
      </c>
      <c r="C9" s="58">
        <v>946</v>
      </c>
      <c r="D9" s="42">
        <v>16.157130657557641</v>
      </c>
      <c r="E9" s="58">
        <v>999</v>
      </c>
      <c r="F9" s="42">
        <v>17.845659163987136</v>
      </c>
      <c r="G9" s="58">
        <v>1184</v>
      </c>
      <c r="H9" s="42">
        <v>14.794452080469824</v>
      </c>
      <c r="I9" s="58">
        <v>1150</v>
      </c>
      <c r="J9" s="42">
        <v>14.020970495001221</v>
      </c>
      <c r="K9" s="58">
        <v>1240</v>
      </c>
      <c r="L9" s="42">
        <v>14.261049723756905</v>
      </c>
      <c r="M9" s="58">
        <v>1345</v>
      </c>
      <c r="N9" s="42">
        <v>14.554701872091766</v>
      </c>
      <c r="O9" s="58">
        <v>1433</v>
      </c>
      <c r="P9" s="42">
        <v>13.056947608200456</v>
      </c>
      <c r="Q9" s="58">
        <v>1553</v>
      </c>
      <c r="R9" s="42">
        <v>13.150986535693116</v>
      </c>
      <c r="S9" s="139">
        <v>1203</v>
      </c>
      <c r="T9" s="115">
        <v>11.321287408243929</v>
      </c>
      <c r="U9" s="139">
        <v>1353</v>
      </c>
      <c r="V9" s="115">
        <v>13.78361858190709</v>
      </c>
      <c r="W9" s="126"/>
    </row>
    <row r="10" spans="1:23" x14ac:dyDescent="0.35">
      <c r="A10" s="16"/>
      <c r="B10" s="34" t="s">
        <v>431</v>
      </c>
      <c r="C10" s="58">
        <v>653</v>
      </c>
      <c r="D10" s="63">
        <v>11.152860802732707</v>
      </c>
      <c r="E10" s="58">
        <v>627</v>
      </c>
      <c r="F10" s="63">
        <v>11.20042872454448</v>
      </c>
      <c r="G10" s="58">
        <v>856</v>
      </c>
      <c r="H10" s="63">
        <v>10.695989004123453</v>
      </c>
      <c r="I10" s="58">
        <v>745</v>
      </c>
      <c r="J10" s="63">
        <v>9.0831504511094856</v>
      </c>
      <c r="K10" s="58">
        <v>663</v>
      </c>
      <c r="L10" s="63">
        <v>7.6197053406998156</v>
      </c>
      <c r="M10" s="58">
        <v>826</v>
      </c>
      <c r="N10" s="42">
        <v>8.938426577210258</v>
      </c>
      <c r="O10" s="58">
        <v>777</v>
      </c>
      <c r="P10" s="42">
        <v>7.0797266514806374</v>
      </c>
      <c r="Q10" s="58">
        <v>883</v>
      </c>
      <c r="R10" s="42">
        <v>7.4773477855872645</v>
      </c>
      <c r="S10" s="139">
        <v>692</v>
      </c>
      <c r="T10" s="115">
        <v>6.512328251458686</v>
      </c>
      <c r="U10" s="139">
        <v>599</v>
      </c>
      <c r="V10" s="115">
        <v>6.1022819885900565</v>
      </c>
      <c r="W10" s="126"/>
    </row>
    <row r="11" spans="1:23" x14ac:dyDescent="0.35">
      <c r="A11" s="16"/>
      <c r="B11" s="34" t="s">
        <v>432</v>
      </c>
      <c r="C11" s="58">
        <v>374</v>
      </c>
      <c r="D11" s="42">
        <v>6.3877028181041853</v>
      </c>
      <c r="E11" s="58">
        <v>308</v>
      </c>
      <c r="F11" s="42">
        <v>5.5019649874955343</v>
      </c>
      <c r="G11" s="58">
        <v>439</v>
      </c>
      <c r="H11" s="42">
        <v>5.4854429588904159</v>
      </c>
      <c r="I11" s="58">
        <v>464</v>
      </c>
      <c r="J11" s="42">
        <v>5.657156791026579</v>
      </c>
      <c r="K11" s="58">
        <v>462</v>
      </c>
      <c r="L11" s="42">
        <v>5.3176795580110499</v>
      </c>
      <c r="M11" s="58">
        <v>418</v>
      </c>
      <c r="N11" s="42">
        <v>4.5233199870143928</v>
      </c>
      <c r="O11" s="58">
        <v>429</v>
      </c>
      <c r="P11" s="42">
        <v>3.9088838268792712</v>
      </c>
      <c r="Q11" s="58">
        <v>550</v>
      </c>
      <c r="R11" s="42">
        <v>4.6574646456092816</v>
      </c>
      <c r="S11" s="139">
        <v>591</v>
      </c>
      <c r="T11" s="115">
        <v>5.5618294748729529</v>
      </c>
      <c r="U11" s="139">
        <v>597</v>
      </c>
      <c r="V11" s="115">
        <v>6.081907090464548</v>
      </c>
      <c r="W11" s="126"/>
    </row>
    <row r="12" spans="1:23" x14ac:dyDescent="0.35">
      <c r="A12" s="16"/>
      <c r="B12" s="37" t="s">
        <v>433</v>
      </c>
      <c r="C12" s="58">
        <v>89</v>
      </c>
      <c r="D12" s="79">
        <v>1.520068317677199</v>
      </c>
      <c r="E12" s="58">
        <v>76</v>
      </c>
      <c r="F12" s="79">
        <v>1.3576277241872097</v>
      </c>
      <c r="G12" s="58">
        <v>91</v>
      </c>
      <c r="H12" s="79">
        <v>1.1370735974009747</v>
      </c>
      <c r="I12" s="58">
        <v>106</v>
      </c>
      <c r="J12" s="79">
        <v>1.2923677151914166</v>
      </c>
      <c r="K12" s="58">
        <v>119</v>
      </c>
      <c r="L12" s="79">
        <v>1.3697053406998159</v>
      </c>
      <c r="M12" s="58">
        <v>156</v>
      </c>
      <c r="N12" s="42">
        <v>1.6881289903690078</v>
      </c>
      <c r="O12" s="58">
        <v>164</v>
      </c>
      <c r="P12" s="42">
        <v>1.4943052391799545</v>
      </c>
      <c r="Q12" s="58">
        <v>155</v>
      </c>
      <c r="R12" s="42">
        <v>1.3125582183080702</v>
      </c>
      <c r="S12" s="139">
        <v>168</v>
      </c>
      <c r="T12" s="115">
        <v>1.5810276679841897</v>
      </c>
      <c r="U12" s="139">
        <v>168</v>
      </c>
      <c r="V12" s="115">
        <v>1.7114914425427872</v>
      </c>
      <c r="W12" s="126"/>
    </row>
    <row r="13" spans="1:23" x14ac:dyDescent="0.35">
      <c r="A13" s="16"/>
      <c r="B13" s="34" t="s">
        <v>434</v>
      </c>
      <c r="C13" s="58">
        <v>15</v>
      </c>
      <c r="D13" s="42">
        <v>0.25619128949615716</v>
      </c>
      <c r="E13" s="58">
        <v>24</v>
      </c>
      <c r="F13" s="42">
        <v>0.4287245444801715</v>
      </c>
      <c r="G13" s="58">
        <v>26</v>
      </c>
      <c r="H13" s="42">
        <v>0.32487817068599273</v>
      </c>
      <c r="I13" s="58">
        <v>22</v>
      </c>
      <c r="J13" s="42">
        <v>0.26822726164350158</v>
      </c>
      <c r="K13" s="58">
        <v>24</v>
      </c>
      <c r="L13" s="42">
        <v>0.27624309392265189</v>
      </c>
      <c r="M13" s="58">
        <v>35</v>
      </c>
      <c r="N13" s="42">
        <v>0.37874688886484148</v>
      </c>
      <c r="O13" s="58">
        <v>24</v>
      </c>
      <c r="P13" s="42">
        <v>0.21867881548974943</v>
      </c>
      <c r="Q13" s="58">
        <v>43</v>
      </c>
      <c r="R13" s="42">
        <v>0.36412905411127106</v>
      </c>
      <c r="S13" s="139">
        <v>42</v>
      </c>
      <c r="T13" s="115">
        <v>0.39525691699604742</v>
      </c>
      <c r="U13" s="139">
        <v>27</v>
      </c>
      <c r="V13" s="115">
        <v>0.27506112469437655</v>
      </c>
      <c r="W13" s="126"/>
    </row>
    <row r="14" spans="1:23" x14ac:dyDescent="0.35">
      <c r="A14" s="16"/>
      <c r="B14" s="36" t="s">
        <v>269</v>
      </c>
      <c r="C14" s="40">
        <v>5855</v>
      </c>
      <c r="D14" s="64">
        <v>100</v>
      </c>
      <c r="E14" s="40">
        <v>5598</v>
      </c>
      <c r="F14" s="64">
        <v>100</v>
      </c>
      <c r="G14" s="40">
        <v>8003</v>
      </c>
      <c r="H14" s="64">
        <v>100</v>
      </c>
      <c r="I14" s="40">
        <v>8202</v>
      </c>
      <c r="J14" s="64">
        <v>100</v>
      </c>
      <c r="K14" s="40">
        <v>8688</v>
      </c>
      <c r="L14" s="64">
        <v>100</v>
      </c>
      <c r="M14" s="40">
        <v>9241</v>
      </c>
      <c r="N14" s="64">
        <v>100</v>
      </c>
      <c r="O14" s="40">
        <v>10975</v>
      </c>
      <c r="P14" s="64">
        <v>100</v>
      </c>
      <c r="Q14" s="40">
        <v>11809</v>
      </c>
      <c r="R14" s="64">
        <v>100</v>
      </c>
      <c r="S14" s="144">
        <v>10626</v>
      </c>
      <c r="T14" s="147">
        <v>100</v>
      </c>
      <c r="U14" s="144">
        <v>9816</v>
      </c>
      <c r="V14" s="147">
        <v>100.00000000000001</v>
      </c>
      <c r="W14" s="126"/>
    </row>
    <row r="15" spans="1:23" x14ac:dyDescent="0.35">
      <c r="A15" s="16"/>
      <c r="B15" s="34"/>
      <c r="C15" s="58"/>
      <c r="D15" s="63"/>
      <c r="E15" s="58"/>
      <c r="F15" s="63"/>
      <c r="G15" s="58"/>
      <c r="H15" s="63"/>
      <c r="I15" s="58"/>
      <c r="J15" s="63"/>
      <c r="K15" s="58"/>
      <c r="L15" s="63"/>
      <c r="M15" s="58"/>
      <c r="N15" s="63"/>
      <c r="O15" s="58"/>
      <c r="P15" s="63"/>
      <c r="Q15" s="58"/>
      <c r="R15" s="63"/>
      <c r="S15" s="58"/>
      <c r="T15" s="63"/>
      <c r="U15" s="58"/>
      <c r="V15" s="63"/>
      <c r="W15" s="126"/>
    </row>
    <row r="16" spans="1:23" x14ac:dyDescent="0.35">
      <c r="A16" s="16"/>
      <c r="B16" s="34"/>
      <c r="C16" s="45"/>
      <c r="D16" s="42"/>
      <c r="E16" s="45"/>
      <c r="F16" s="42"/>
      <c r="G16" s="45"/>
      <c r="H16" s="42"/>
      <c r="I16" s="45"/>
      <c r="J16" s="42"/>
      <c r="K16" s="45"/>
      <c r="L16" s="42"/>
      <c r="M16" s="45"/>
      <c r="N16" s="42"/>
      <c r="O16" s="45"/>
      <c r="P16" s="42"/>
      <c r="Q16" s="45"/>
      <c r="R16" s="42"/>
      <c r="S16" s="45"/>
      <c r="T16" s="42"/>
      <c r="U16" s="45"/>
      <c r="V16" s="42"/>
      <c r="W16" s="126"/>
    </row>
    <row r="17" spans="1:24" x14ac:dyDescent="0.35">
      <c r="A17" s="16"/>
      <c r="B17" s="33" t="s">
        <v>285</v>
      </c>
      <c r="C17" s="58"/>
      <c r="D17" s="42"/>
      <c r="E17" s="58"/>
      <c r="F17" s="42"/>
      <c r="G17" s="58"/>
      <c r="H17" s="42"/>
      <c r="I17" s="58"/>
      <c r="J17" s="42"/>
      <c r="K17" s="58"/>
      <c r="L17" s="42"/>
      <c r="M17" s="58"/>
      <c r="N17" s="42"/>
      <c r="O17" s="58"/>
      <c r="P17" s="42"/>
      <c r="Q17" s="58"/>
      <c r="R17" s="42"/>
      <c r="S17" s="58"/>
      <c r="T17" s="42"/>
      <c r="U17" s="58"/>
      <c r="V17" s="42"/>
      <c r="W17" s="126"/>
    </row>
    <row r="18" spans="1:24" x14ac:dyDescent="0.35">
      <c r="A18" s="16"/>
      <c r="B18" s="34" t="s">
        <v>427</v>
      </c>
      <c r="C18" s="58">
        <v>309</v>
      </c>
      <c r="D18" s="42">
        <v>41.035856573705182</v>
      </c>
      <c r="E18" s="58">
        <v>378</v>
      </c>
      <c r="F18" s="42">
        <v>42.093541202672604</v>
      </c>
      <c r="G18" s="58">
        <v>418</v>
      </c>
      <c r="H18" s="42">
        <v>41.509433962264154</v>
      </c>
      <c r="I18" s="58">
        <v>584</v>
      </c>
      <c r="J18" s="42">
        <v>47.172859450726975</v>
      </c>
      <c r="K18" s="58">
        <v>639</v>
      </c>
      <c r="L18" s="42">
        <v>46.608315098468275</v>
      </c>
      <c r="M18" s="58">
        <v>726</v>
      </c>
      <c r="N18" s="42">
        <v>47.173489278752434</v>
      </c>
      <c r="O18" s="58">
        <v>737</v>
      </c>
      <c r="P18" s="42">
        <v>40.899001109877915</v>
      </c>
      <c r="Q18" s="58">
        <v>781</v>
      </c>
      <c r="R18" s="42">
        <v>44.501424501424502</v>
      </c>
      <c r="S18" s="139">
        <v>639</v>
      </c>
      <c r="T18" s="115">
        <v>46.337926033357505</v>
      </c>
      <c r="U18" s="139">
        <v>514</v>
      </c>
      <c r="V18" s="115">
        <v>42.479338842975203</v>
      </c>
      <c r="W18" s="126"/>
    </row>
    <row r="19" spans="1:24" x14ac:dyDescent="0.35">
      <c r="A19" s="16"/>
      <c r="B19" s="34" t="s">
        <v>428</v>
      </c>
      <c r="C19" s="58">
        <v>158</v>
      </c>
      <c r="D19" s="42">
        <v>20.982735723771579</v>
      </c>
      <c r="E19" s="58">
        <v>208</v>
      </c>
      <c r="F19" s="42">
        <v>23.162583518930958</v>
      </c>
      <c r="G19" s="58">
        <v>229</v>
      </c>
      <c r="H19" s="42">
        <v>22.740814299900695</v>
      </c>
      <c r="I19" s="58">
        <v>298</v>
      </c>
      <c r="J19" s="42">
        <v>24.071082390953151</v>
      </c>
      <c r="K19" s="58">
        <v>347</v>
      </c>
      <c r="L19" s="42">
        <v>25.309992706053976</v>
      </c>
      <c r="M19" s="58">
        <v>379</v>
      </c>
      <c r="N19" s="42">
        <v>24.626380766731643</v>
      </c>
      <c r="O19" s="58">
        <v>573</v>
      </c>
      <c r="P19" s="42">
        <v>31.798002219755826</v>
      </c>
      <c r="Q19" s="58">
        <v>464</v>
      </c>
      <c r="R19" s="42">
        <v>26.438746438746442</v>
      </c>
      <c r="S19" s="139">
        <v>405</v>
      </c>
      <c r="T19" s="115">
        <v>29.369108049311095</v>
      </c>
      <c r="U19" s="139">
        <v>377</v>
      </c>
      <c r="V19" s="115">
        <v>31.157024793388427</v>
      </c>
      <c r="W19" s="126"/>
    </row>
    <row r="20" spans="1:24" x14ac:dyDescent="0.35">
      <c r="A20" s="16"/>
      <c r="B20" s="34" t="s">
        <v>429</v>
      </c>
      <c r="C20" s="58">
        <v>127</v>
      </c>
      <c r="D20" s="42">
        <v>16.865869853917662</v>
      </c>
      <c r="E20" s="58">
        <v>124</v>
      </c>
      <c r="F20" s="42">
        <v>13.808463251670378</v>
      </c>
      <c r="G20" s="58">
        <v>168</v>
      </c>
      <c r="H20" s="42">
        <v>16.683217477656406</v>
      </c>
      <c r="I20" s="58">
        <v>157</v>
      </c>
      <c r="J20" s="42">
        <v>12.681744749596122</v>
      </c>
      <c r="K20" s="58">
        <v>195</v>
      </c>
      <c r="L20" s="42">
        <v>14.223194748358861</v>
      </c>
      <c r="M20" s="58">
        <v>213</v>
      </c>
      <c r="N20" s="42">
        <v>13.840155945419102</v>
      </c>
      <c r="O20" s="58">
        <v>267</v>
      </c>
      <c r="P20" s="42">
        <v>14.816870144284128</v>
      </c>
      <c r="Q20" s="58">
        <v>249</v>
      </c>
      <c r="R20" s="42">
        <v>14.188034188034187</v>
      </c>
      <c r="S20" s="139">
        <v>164</v>
      </c>
      <c r="T20" s="115">
        <v>11.892675852066716</v>
      </c>
      <c r="U20" s="139">
        <v>178</v>
      </c>
      <c r="V20" s="115">
        <v>14.710743801652892</v>
      </c>
      <c r="W20" s="126"/>
    </row>
    <row r="21" spans="1:24" x14ac:dyDescent="0.35">
      <c r="A21" s="16"/>
      <c r="B21" s="34" t="s">
        <v>430</v>
      </c>
      <c r="C21" s="58">
        <v>82</v>
      </c>
      <c r="D21" s="63">
        <v>10.889774236387781</v>
      </c>
      <c r="E21" s="58">
        <v>111</v>
      </c>
      <c r="F21" s="63">
        <v>12.360801781737193</v>
      </c>
      <c r="G21" s="58">
        <v>98</v>
      </c>
      <c r="H21" s="63">
        <v>9.7318768619662368</v>
      </c>
      <c r="I21" s="58">
        <v>101</v>
      </c>
      <c r="J21" s="63">
        <v>8.1583198707592892</v>
      </c>
      <c r="K21" s="58">
        <v>101</v>
      </c>
      <c r="L21" s="63">
        <v>7.3668854850474101</v>
      </c>
      <c r="M21" s="58">
        <v>117</v>
      </c>
      <c r="N21" s="42">
        <v>7.6023391812865491</v>
      </c>
      <c r="O21" s="58">
        <v>122</v>
      </c>
      <c r="P21" s="42">
        <v>6.7702552719200888</v>
      </c>
      <c r="Q21" s="58">
        <v>137</v>
      </c>
      <c r="R21" s="42">
        <v>7.8062678062678064</v>
      </c>
      <c r="S21" s="139">
        <v>80</v>
      </c>
      <c r="T21" s="115">
        <v>5.8013052936910805</v>
      </c>
      <c r="U21" s="139">
        <v>74</v>
      </c>
      <c r="V21" s="115">
        <v>6.115702479338843</v>
      </c>
      <c r="W21" s="126"/>
    </row>
    <row r="22" spans="1:24" x14ac:dyDescent="0.35">
      <c r="A22" s="16"/>
      <c r="B22" s="34" t="s">
        <v>431</v>
      </c>
      <c r="C22" s="58">
        <v>54</v>
      </c>
      <c r="D22" s="42">
        <v>7.1713147410358573</v>
      </c>
      <c r="E22" s="58">
        <v>60</v>
      </c>
      <c r="F22" s="42">
        <v>6.6815144766146997</v>
      </c>
      <c r="G22" s="58">
        <v>61</v>
      </c>
      <c r="H22" s="42">
        <v>6.0575968222442897</v>
      </c>
      <c r="I22" s="58">
        <v>50</v>
      </c>
      <c r="J22" s="42">
        <v>4.0387722132471726</v>
      </c>
      <c r="K22" s="58">
        <v>49</v>
      </c>
      <c r="L22" s="42">
        <v>3.5740335521517141</v>
      </c>
      <c r="M22" s="58">
        <v>57</v>
      </c>
      <c r="N22" s="42">
        <v>3.7037037037037033</v>
      </c>
      <c r="O22" s="58">
        <v>60</v>
      </c>
      <c r="P22" s="42">
        <v>3.3296337402885685</v>
      </c>
      <c r="Q22" s="58">
        <v>69</v>
      </c>
      <c r="R22" s="42">
        <v>3.9316239316239314</v>
      </c>
      <c r="S22" s="139">
        <v>54</v>
      </c>
      <c r="T22" s="115">
        <v>3.9158810732414793</v>
      </c>
      <c r="U22" s="139">
        <v>33</v>
      </c>
      <c r="V22" s="115">
        <v>2.7272727272727271</v>
      </c>
      <c r="W22" s="126"/>
    </row>
    <row r="23" spans="1:24" x14ac:dyDescent="0.35">
      <c r="A23" s="16"/>
      <c r="B23" s="34" t="s">
        <v>432</v>
      </c>
      <c r="C23" s="58">
        <v>20</v>
      </c>
      <c r="D23" s="79">
        <v>2.6560424966799467</v>
      </c>
      <c r="E23" s="58">
        <v>15</v>
      </c>
      <c r="F23" s="79">
        <v>1.6703786191536749</v>
      </c>
      <c r="G23" s="58">
        <v>23</v>
      </c>
      <c r="H23" s="79">
        <v>2.2840119165839128</v>
      </c>
      <c r="I23" s="58">
        <v>36</v>
      </c>
      <c r="J23" s="79">
        <v>2.9079159935379644</v>
      </c>
      <c r="K23" s="58">
        <v>33</v>
      </c>
      <c r="L23" s="79">
        <v>2.4070021881838075</v>
      </c>
      <c r="M23" s="58">
        <v>38</v>
      </c>
      <c r="N23" s="42">
        <v>2.4691358024691357</v>
      </c>
      <c r="O23" s="58">
        <v>32</v>
      </c>
      <c r="P23" s="42">
        <v>1.7758046614872365</v>
      </c>
      <c r="Q23" s="58">
        <v>47</v>
      </c>
      <c r="R23" s="42">
        <v>2.6780626780626782</v>
      </c>
      <c r="S23" s="139">
        <v>34</v>
      </c>
      <c r="T23" s="115">
        <v>2.4655547498187094</v>
      </c>
      <c r="U23" s="139">
        <v>25</v>
      </c>
      <c r="V23" s="115">
        <v>2.0661157024793391</v>
      </c>
      <c r="W23" s="126"/>
    </row>
    <row r="24" spans="1:24" x14ac:dyDescent="0.35">
      <c r="A24" s="16"/>
      <c r="B24" s="37" t="s">
        <v>433</v>
      </c>
      <c r="C24" s="58" t="s">
        <v>272</v>
      </c>
      <c r="D24" s="42" t="s">
        <v>231</v>
      </c>
      <c r="E24" s="58" t="s">
        <v>272</v>
      </c>
      <c r="F24" s="42" t="s">
        <v>231</v>
      </c>
      <c r="G24" s="58">
        <v>7</v>
      </c>
      <c r="H24" s="76">
        <v>0.6951340615690168</v>
      </c>
      <c r="I24" s="58">
        <v>11</v>
      </c>
      <c r="J24" s="76">
        <v>0.88852988691437806</v>
      </c>
      <c r="K24" s="58">
        <v>6</v>
      </c>
      <c r="L24" s="76">
        <v>0.43763676148796499</v>
      </c>
      <c r="M24" s="58">
        <v>9</v>
      </c>
      <c r="N24" s="42">
        <v>0.58479532163742687</v>
      </c>
      <c r="O24" s="58">
        <v>9</v>
      </c>
      <c r="P24" s="42">
        <v>0.49944506104328529</v>
      </c>
      <c r="Q24" s="58">
        <v>6</v>
      </c>
      <c r="R24" s="42">
        <v>0.34188034188034189</v>
      </c>
      <c r="S24" s="139" t="s">
        <v>272</v>
      </c>
      <c r="T24" s="115" t="s">
        <v>231</v>
      </c>
      <c r="U24" s="139">
        <v>8</v>
      </c>
      <c r="V24" s="115">
        <v>0.66115702479338845</v>
      </c>
      <c r="W24" s="126"/>
    </row>
    <row r="25" spans="1:24" x14ac:dyDescent="0.35">
      <c r="A25" s="16"/>
      <c r="B25" s="34" t="s">
        <v>434</v>
      </c>
      <c r="C25" s="58" t="s">
        <v>272</v>
      </c>
      <c r="D25" s="42" t="s">
        <v>231</v>
      </c>
      <c r="E25" s="58">
        <v>0</v>
      </c>
      <c r="F25" s="79">
        <v>0</v>
      </c>
      <c r="G25" s="58" t="s">
        <v>272</v>
      </c>
      <c r="H25" s="42" t="s">
        <v>231</v>
      </c>
      <c r="I25" s="58" t="s">
        <v>272</v>
      </c>
      <c r="J25" s="42" t="s">
        <v>231</v>
      </c>
      <c r="K25" s="58" t="s">
        <v>272</v>
      </c>
      <c r="L25" s="42" t="s">
        <v>231</v>
      </c>
      <c r="M25" s="58">
        <v>0</v>
      </c>
      <c r="N25" s="42">
        <v>0</v>
      </c>
      <c r="O25" s="58" t="s">
        <v>272</v>
      </c>
      <c r="P25" s="42" t="s">
        <v>231</v>
      </c>
      <c r="Q25" s="58" t="s">
        <v>272</v>
      </c>
      <c r="R25" s="42" t="s">
        <v>231</v>
      </c>
      <c r="S25" s="139" t="s">
        <v>272</v>
      </c>
      <c r="T25" s="115" t="s">
        <v>231</v>
      </c>
      <c r="U25" s="139" t="s">
        <v>272</v>
      </c>
      <c r="V25" s="115" t="s">
        <v>231</v>
      </c>
      <c r="W25" s="126"/>
    </row>
    <row r="26" spans="1:24" x14ac:dyDescent="0.35">
      <c r="A26" s="16"/>
      <c r="B26" s="36" t="s">
        <v>269</v>
      </c>
      <c r="C26" s="71">
        <v>753</v>
      </c>
      <c r="D26" s="89">
        <v>100</v>
      </c>
      <c r="E26" s="71">
        <v>898</v>
      </c>
      <c r="F26" s="89">
        <v>100</v>
      </c>
      <c r="G26" s="71">
        <v>1007</v>
      </c>
      <c r="H26" s="89">
        <v>100</v>
      </c>
      <c r="I26" s="71">
        <v>1238</v>
      </c>
      <c r="J26" s="89">
        <v>100</v>
      </c>
      <c r="K26" s="71">
        <v>1371</v>
      </c>
      <c r="L26" s="89">
        <v>100</v>
      </c>
      <c r="M26" s="71">
        <v>1539</v>
      </c>
      <c r="N26" s="64">
        <v>100</v>
      </c>
      <c r="O26" s="71">
        <v>1802</v>
      </c>
      <c r="P26" s="64">
        <v>100</v>
      </c>
      <c r="Q26" s="71">
        <v>1755</v>
      </c>
      <c r="R26" s="64">
        <v>100</v>
      </c>
      <c r="S26" s="146">
        <v>1379</v>
      </c>
      <c r="T26" s="147">
        <v>100</v>
      </c>
      <c r="U26" s="146">
        <v>1210</v>
      </c>
      <c r="V26" s="147">
        <v>100</v>
      </c>
      <c r="W26" s="126"/>
    </row>
    <row r="27" spans="1:24" x14ac:dyDescent="0.35">
      <c r="A27" s="16"/>
      <c r="B27" s="34"/>
      <c r="C27" s="45"/>
      <c r="D27" s="79"/>
      <c r="E27" s="45"/>
      <c r="F27" s="79"/>
      <c r="G27" s="45"/>
      <c r="H27" s="79"/>
      <c r="I27" s="45"/>
      <c r="J27" s="79"/>
      <c r="K27" s="45"/>
      <c r="L27" s="79"/>
      <c r="M27" s="45"/>
      <c r="N27" s="79"/>
      <c r="O27" s="45"/>
      <c r="P27" s="79"/>
      <c r="Q27" s="45"/>
      <c r="R27" s="79"/>
      <c r="S27" s="45"/>
      <c r="T27" s="79"/>
      <c r="U27" s="45"/>
      <c r="V27" s="79"/>
      <c r="W27" s="126"/>
    </row>
    <row r="28" spans="1:24" x14ac:dyDescent="0.35">
      <c r="A28" s="16"/>
      <c r="B28" s="34"/>
      <c r="C28" s="60"/>
      <c r="D28" s="42"/>
      <c r="E28" s="60"/>
      <c r="F28" s="42"/>
      <c r="G28" s="60"/>
      <c r="H28" s="42"/>
      <c r="I28" s="60"/>
      <c r="J28" s="42"/>
      <c r="K28" s="60"/>
      <c r="L28" s="42"/>
      <c r="M28" s="60"/>
      <c r="N28" s="42"/>
      <c r="O28" s="60"/>
      <c r="P28" s="42"/>
      <c r="Q28" s="60"/>
      <c r="R28" s="42"/>
      <c r="S28" s="60"/>
      <c r="T28" s="42"/>
      <c r="U28" s="60"/>
      <c r="V28" s="42"/>
      <c r="W28" s="126"/>
    </row>
    <row r="29" spans="1:24" x14ac:dyDescent="0.35">
      <c r="A29" s="16"/>
      <c r="B29" s="33" t="s">
        <v>269</v>
      </c>
      <c r="C29" s="58"/>
      <c r="D29" s="42"/>
      <c r="E29" s="58"/>
      <c r="F29" s="42"/>
      <c r="G29" s="58"/>
      <c r="H29" s="42"/>
      <c r="I29" s="58"/>
      <c r="J29" s="42"/>
      <c r="K29" s="58"/>
      <c r="L29" s="42"/>
      <c r="M29" s="58"/>
      <c r="N29" s="42"/>
      <c r="O29" s="58"/>
      <c r="P29" s="42"/>
      <c r="Q29" s="58"/>
      <c r="R29" s="42"/>
      <c r="S29" s="58"/>
      <c r="T29" s="42"/>
      <c r="U29" s="58"/>
      <c r="V29" s="42"/>
      <c r="W29" s="126"/>
    </row>
    <row r="30" spans="1:24" x14ac:dyDescent="0.35">
      <c r="A30" s="16"/>
      <c r="B30" s="34" t="s">
        <v>427</v>
      </c>
      <c r="C30" s="58">
        <v>1626</v>
      </c>
      <c r="D30" s="42">
        <v>24.606537530266344</v>
      </c>
      <c r="E30" s="58">
        <v>1439</v>
      </c>
      <c r="F30" s="42">
        <v>22.152093596059114</v>
      </c>
      <c r="G30" s="58">
        <v>2481</v>
      </c>
      <c r="H30" s="42">
        <v>27.536071032186459</v>
      </c>
      <c r="I30" s="58">
        <v>2560</v>
      </c>
      <c r="J30" s="42">
        <v>27.118644067796609</v>
      </c>
      <c r="K30" s="58">
        <v>2643</v>
      </c>
      <c r="L30" s="42">
        <v>26.274977631971367</v>
      </c>
      <c r="M30" s="58">
        <v>3043</v>
      </c>
      <c r="N30" s="42">
        <v>28.228200371057515</v>
      </c>
      <c r="O30" s="58">
        <v>3536</v>
      </c>
      <c r="P30" s="42">
        <v>27.674728026923379</v>
      </c>
      <c r="Q30" s="58">
        <v>3745</v>
      </c>
      <c r="R30" s="42">
        <v>27.609849601887348</v>
      </c>
      <c r="S30" s="139">
        <v>3548</v>
      </c>
      <c r="T30" s="115">
        <v>29.554352353186175</v>
      </c>
      <c r="U30" s="139">
        <v>2799</v>
      </c>
      <c r="V30" s="115">
        <v>25.385452566660621</v>
      </c>
      <c r="W30" s="126"/>
      <c r="X30" s="126"/>
    </row>
    <row r="31" spans="1:24" x14ac:dyDescent="0.35">
      <c r="A31" s="16"/>
      <c r="B31" s="34" t="s">
        <v>428</v>
      </c>
      <c r="C31" s="58">
        <v>1427</v>
      </c>
      <c r="D31" s="42">
        <v>21.595036319612589</v>
      </c>
      <c r="E31" s="58">
        <v>1606</v>
      </c>
      <c r="F31" s="42">
        <v>24.722906403940886</v>
      </c>
      <c r="G31" s="58">
        <v>2066</v>
      </c>
      <c r="H31" s="42">
        <v>22.930077691453938</v>
      </c>
      <c r="I31" s="58">
        <v>2355</v>
      </c>
      <c r="J31" s="42">
        <v>24.947033898305087</v>
      </c>
      <c r="K31" s="58">
        <v>2748</v>
      </c>
      <c r="L31" s="42">
        <v>27.328760314146532</v>
      </c>
      <c r="M31" s="58">
        <v>2704</v>
      </c>
      <c r="N31" s="42">
        <v>25.0834879406308</v>
      </c>
      <c r="O31" s="58">
        <v>3687</v>
      </c>
      <c r="P31" s="42">
        <v>28.856539093683963</v>
      </c>
      <c r="Q31" s="58">
        <v>3752</v>
      </c>
      <c r="R31" s="42">
        <v>27.661456797404892</v>
      </c>
      <c r="S31" s="139">
        <v>3505</v>
      </c>
      <c r="T31" s="115">
        <v>29.196168263223655</v>
      </c>
      <c r="U31" s="139">
        <v>3014</v>
      </c>
      <c r="V31" s="115">
        <v>27.335389080355522</v>
      </c>
      <c r="W31" s="126"/>
    </row>
    <row r="32" spans="1:24" x14ac:dyDescent="0.35">
      <c r="A32" s="16"/>
      <c r="B32" s="34" t="s">
        <v>429</v>
      </c>
      <c r="C32" s="58">
        <v>1319</v>
      </c>
      <c r="D32" s="42">
        <v>19.960653753026634</v>
      </c>
      <c r="E32" s="58">
        <v>1229</v>
      </c>
      <c r="F32" s="42">
        <v>18.919334975369459</v>
      </c>
      <c r="G32" s="58">
        <v>1675</v>
      </c>
      <c r="H32" s="42">
        <v>18.590455049944506</v>
      </c>
      <c r="I32" s="58">
        <v>1839</v>
      </c>
      <c r="J32" s="42">
        <v>19.48093220338983</v>
      </c>
      <c r="K32" s="58">
        <v>1970</v>
      </c>
      <c r="L32" s="42">
        <v>19.594393080823146</v>
      </c>
      <c r="M32" s="58">
        <v>2032</v>
      </c>
      <c r="N32" s="42">
        <v>18.849721706864564</v>
      </c>
      <c r="O32" s="58">
        <v>2502</v>
      </c>
      <c r="P32" s="42">
        <v>19.582061516787981</v>
      </c>
      <c r="Q32" s="58">
        <v>2622</v>
      </c>
      <c r="R32" s="42">
        <v>19.330580949572397</v>
      </c>
      <c r="S32" s="139">
        <v>2085</v>
      </c>
      <c r="T32" s="115">
        <v>17.367763431903374</v>
      </c>
      <c r="U32" s="139">
        <v>2328</v>
      </c>
      <c r="V32" s="115">
        <v>21.113731180845274</v>
      </c>
      <c r="W32" s="126"/>
    </row>
    <row r="33" spans="1:23" x14ac:dyDescent="0.35">
      <c r="A33" s="16"/>
      <c r="B33" s="34" t="s">
        <v>430</v>
      </c>
      <c r="C33" s="58">
        <v>1028</v>
      </c>
      <c r="D33" s="63">
        <v>15.556900726392254</v>
      </c>
      <c r="E33" s="58">
        <v>1110</v>
      </c>
      <c r="F33" s="63">
        <v>17.08743842364532</v>
      </c>
      <c r="G33" s="58">
        <v>1282</v>
      </c>
      <c r="H33" s="63">
        <v>14.228634850166483</v>
      </c>
      <c r="I33" s="58">
        <v>1251</v>
      </c>
      <c r="J33" s="63">
        <v>13.252118644067798</v>
      </c>
      <c r="K33" s="58">
        <v>1341</v>
      </c>
      <c r="L33" s="63">
        <v>13.321403718063426</v>
      </c>
      <c r="M33" s="58">
        <v>1462</v>
      </c>
      <c r="N33" s="42">
        <v>13.562152133580705</v>
      </c>
      <c r="O33" s="58">
        <v>1555</v>
      </c>
      <c r="P33" s="42">
        <v>12.170306018627221</v>
      </c>
      <c r="Q33" s="58">
        <v>1690</v>
      </c>
      <c r="R33" s="42">
        <v>12.459451489236214</v>
      </c>
      <c r="S33" s="139">
        <v>1283</v>
      </c>
      <c r="T33" s="115">
        <v>10.687213660974594</v>
      </c>
      <c r="U33" s="139">
        <v>1427</v>
      </c>
      <c r="V33" s="115">
        <v>12.942136767640122</v>
      </c>
      <c r="W33" s="126"/>
    </row>
    <row r="34" spans="1:23" x14ac:dyDescent="0.35">
      <c r="A34" s="16"/>
      <c r="B34" s="34" t="s">
        <v>431</v>
      </c>
      <c r="C34" s="58">
        <v>707</v>
      </c>
      <c r="D34" s="42">
        <v>10.699152542372882</v>
      </c>
      <c r="E34" s="58">
        <v>687</v>
      </c>
      <c r="F34" s="42">
        <v>10.575738916256158</v>
      </c>
      <c r="G34" s="58">
        <v>917</v>
      </c>
      <c r="H34" s="42">
        <v>10.177580466148724</v>
      </c>
      <c r="I34" s="58">
        <v>795</v>
      </c>
      <c r="J34" s="42">
        <v>8.421610169491526</v>
      </c>
      <c r="K34" s="58">
        <v>712</v>
      </c>
      <c r="L34" s="42">
        <v>7.06829704742022</v>
      </c>
      <c r="M34" s="58">
        <v>883</v>
      </c>
      <c r="N34" s="42">
        <v>8.1910946196660479</v>
      </c>
      <c r="O34" s="58">
        <v>837</v>
      </c>
      <c r="P34" s="42">
        <v>6.5508335289974173</v>
      </c>
      <c r="Q34" s="58">
        <v>952</v>
      </c>
      <c r="R34" s="42">
        <v>7.0185785903863165</v>
      </c>
      <c r="S34" s="139">
        <v>746</v>
      </c>
      <c r="T34" s="115">
        <v>6.2140774677217827</v>
      </c>
      <c r="U34" s="139">
        <v>632</v>
      </c>
      <c r="V34" s="115">
        <v>5.7319064030473426</v>
      </c>
      <c r="W34" s="126"/>
    </row>
    <row r="35" spans="1:23" x14ac:dyDescent="0.35">
      <c r="A35" s="16"/>
      <c r="B35" s="34" t="s">
        <v>432</v>
      </c>
      <c r="C35" s="58">
        <v>394</v>
      </c>
      <c r="D35" s="79">
        <v>5.9624697336561745</v>
      </c>
      <c r="E35" s="58">
        <v>323</v>
      </c>
      <c r="F35" s="79">
        <v>4.9722906403940881</v>
      </c>
      <c r="G35" s="58">
        <v>462</v>
      </c>
      <c r="H35" s="79">
        <v>5.1276359600443948</v>
      </c>
      <c r="I35" s="58">
        <v>500</v>
      </c>
      <c r="J35" s="79">
        <v>5.2966101694915251</v>
      </c>
      <c r="K35" s="58">
        <v>495</v>
      </c>
      <c r="L35" s="79">
        <v>4.9209662988368628</v>
      </c>
      <c r="M35" s="58">
        <v>456</v>
      </c>
      <c r="N35" s="42">
        <v>4.2300556586270872</v>
      </c>
      <c r="O35" s="58">
        <v>461</v>
      </c>
      <c r="P35" s="42">
        <v>3.6080457071299992</v>
      </c>
      <c r="Q35" s="58">
        <v>597</v>
      </c>
      <c r="R35" s="42">
        <v>4.4013565319964618</v>
      </c>
      <c r="S35" s="139">
        <v>625</v>
      </c>
      <c r="T35" s="115">
        <v>5.206164098292378</v>
      </c>
      <c r="U35" s="139">
        <v>622</v>
      </c>
      <c r="V35" s="115">
        <v>5.6412116814801374</v>
      </c>
      <c r="W35" s="126"/>
    </row>
    <row r="36" spans="1:23" x14ac:dyDescent="0.35">
      <c r="A36" s="16"/>
      <c r="B36" s="37" t="s">
        <v>433</v>
      </c>
      <c r="C36" s="58">
        <v>91</v>
      </c>
      <c r="D36" s="76">
        <v>1.3771186440677965</v>
      </c>
      <c r="E36" s="58">
        <v>78</v>
      </c>
      <c r="F36" s="76">
        <v>1.2007389162561575</v>
      </c>
      <c r="G36" s="58">
        <v>98</v>
      </c>
      <c r="H36" s="76">
        <v>1.0876803551609324</v>
      </c>
      <c r="I36" s="58">
        <v>117</v>
      </c>
      <c r="J36" s="76">
        <v>1.2394067796610171</v>
      </c>
      <c r="K36" s="58">
        <v>125</v>
      </c>
      <c r="L36" s="76">
        <v>1.242668257282036</v>
      </c>
      <c r="M36" s="58">
        <v>165</v>
      </c>
      <c r="N36" s="42">
        <v>1.5306122448979591</v>
      </c>
      <c r="O36" s="58">
        <v>173</v>
      </c>
      <c r="P36" s="42">
        <v>1.3539954605932536</v>
      </c>
      <c r="Q36" s="58">
        <v>161</v>
      </c>
      <c r="R36" s="42">
        <v>1.1869654969035681</v>
      </c>
      <c r="S36" s="139">
        <v>170</v>
      </c>
      <c r="T36" s="115">
        <v>1.4160766347355267</v>
      </c>
      <c r="U36" s="139">
        <v>176</v>
      </c>
      <c r="V36" s="115">
        <v>1.5962270995828043</v>
      </c>
      <c r="W36" s="126"/>
    </row>
    <row r="37" spans="1:23" x14ac:dyDescent="0.35">
      <c r="A37" s="16"/>
      <c r="B37" s="34" t="s">
        <v>434</v>
      </c>
      <c r="C37" s="58">
        <v>16</v>
      </c>
      <c r="D37" s="79">
        <v>0.24213075060532688</v>
      </c>
      <c r="E37" s="58">
        <v>24</v>
      </c>
      <c r="F37" s="79">
        <v>0.36945812807881773</v>
      </c>
      <c r="G37" s="58">
        <v>29</v>
      </c>
      <c r="H37" s="55">
        <v>0.3218645948945616</v>
      </c>
      <c r="I37" s="58">
        <v>23</v>
      </c>
      <c r="J37" s="55">
        <v>0.24364406779661019</v>
      </c>
      <c r="K37" s="58">
        <v>25</v>
      </c>
      <c r="L37" s="55">
        <v>0.24853365145640718</v>
      </c>
      <c r="M37" s="58">
        <v>35</v>
      </c>
      <c r="N37" s="42">
        <v>0.32467532467532467</v>
      </c>
      <c r="O37" s="58">
        <v>26</v>
      </c>
      <c r="P37" s="42">
        <v>0.20349064725678953</v>
      </c>
      <c r="Q37" s="58">
        <v>45</v>
      </c>
      <c r="R37" s="42">
        <v>0.33176054261279858</v>
      </c>
      <c r="S37" s="139">
        <v>43</v>
      </c>
      <c r="T37" s="115">
        <v>0.35818408996251561</v>
      </c>
      <c r="U37" s="139">
        <v>28</v>
      </c>
      <c r="V37" s="115">
        <v>0.25394522038817341</v>
      </c>
      <c r="W37" s="126"/>
    </row>
    <row r="38" spans="1:23" x14ac:dyDescent="0.35">
      <c r="A38" s="16"/>
      <c r="B38" s="36" t="s">
        <v>269</v>
      </c>
      <c r="C38" s="71">
        <v>6608</v>
      </c>
      <c r="D38" s="89">
        <v>100</v>
      </c>
      <c r="E38" s="71">
        <v>6496</v>
      </c>
      <c r="F38" s="89">
        <v>100</v>
      </c>
      <c r="G38" s="71">
        <v>9010</v>
      </c>
      <c r="H38" s="89">
        <v>100</v>
      </c>
      <c r="I38" s="71">
        <v>9440</v>
      </c>
      <c r="J38" s="89">
        <v>100</v>
      </c>
      <c r="K38" s="71">
        <v>10059</v>
      </c>
      <c r="L38" s="89">
        <v>100</v>
      </c>
      <c r="M38" s="71">
        <v>10780</v>
      </c>
      <c r="N38" s="64">
        <v>100</v>
      </c>
      <c r="O38" s="71">
        <v>12777</v>
      </c>
      <c r="P38" s="64">
        <v>100</v>
      </c>
      <c r="Q38" s="71">
        <v>13564</v>
      </c>
      <c r="R38" s="64">
        <v>100</v>
      </c>
      <c r="S38" s="146">
        <v>12005</v>
      </c>
      <c r="T38" s="147">
        <v>100</v>
      </c>
      <c r="U38" s="146">
        <v>11026</v>
      </c>
      <c r="V38" s="147">
        <v>100.00000000000001</v>
      </c>
      <c r="W38" s="126"/>
    </row>
    <row r="39" spans="1:23" x14ac:dyDescent="0.35">
      <c r="A39" s="16"/>
      <c r="B39" s="37"/>
      <c r="C39" s="75"/>
      <c r="D39" s="79"/>
      <c r="E39" s="75"/>
      <c r="F39" s="79"/>
      <c r="G39" s="75"/>
      <c r="H39" s="79"/>
      <c r="I39" s="75"/>
      <c r="J39" s="79"/>
      <c r="K39" s="75"/>
      <c r="L39" s="79"/>
      <c r="M39" s="75"/>
      <c r="N39" s="79"/>
      <c r="O39" s="75"/>
      <c r="P39" s="79"/>
      <c r="Q39" s="75"/>
      <c r="R39" s="79"/>
      <c r="S39" s="75"/>
      <c r="T39" s="79"/>
      <c r="U39" s="79"/>
      <c r="V39" s="79"/>
    </row>
    <row r="40" spans="1:23" x14ac:dyDescent="0.35">
      <c r="A40" s="16"/>
      <c r="B40" s="34"/>
      <c r="C40" s="77"/>
      <c r="D40" s="76"/>
      <c r="E40" s="77"/>
      <c r="F40" s="76"/>
      <c r="G40" s="77"/>
      <c r="H40" s="76"/>
      <c r="I40" s="77"/>
      <c r="J40" s="76"/>
      <c r="K40" s="77"/>
      <c r="L40" s="76"/>
      <c r="M40" s="77"/>
      <c r="N40" s="76"/>
      <c r="O40" s="77"/>
      <c r="P40" s="76"/>
      <c r="Q40" s="77"/>
      <c r="R40" s="76"/>
      <c r="S40" s="77"/>
      <c r="T40" s="76"/>
      <c r="U40" s="76"/>
      <c r="V40" s="76"/>
    </row>
    <row r="41" spans="1:23" x14ac:dyDescent="0.35">
      <c r="A41" s="16"/>
      <c r="B41" s="34"/>
      <c r="C41" s="75"/>
      <c r="D41" s="79"/>
      <c r="E41" s="75"/>
      <c r="F41" s="79"/>
      <c r="G41" s="75"/>
      <c r="H41" s="79"/>
      <c r="I41" s="58"/>
      <c r="J41" s="55"/>
      <c r="K41" s="58"/>
      <c r="L41" s="55"/>
      <c r="M41" s="58"/>
      <c r="N41" s="55"/>
      <c r="O41" s="58"/>
      <c r="P41" s="55"/>
      <c r="Q41" s="58"/>
      <c r="R41" s="55"/>
      <c r="S41" s="58"/>
      <c r="T41" s="55"/>
      <c r="U41" s="55"/>
      <c r="V41" s="55"/>
    </row>
    <row r="42" spans="1:23" x14ac:dyDescent="0.35">
      <c r="A42" s="16"/>
      <c r="B42" s="34"/>
      <c r="C42" s="75"/>
      <c r="D42" s="79"/>
      <c r="E42" s="75"/>
      <c r="F42" s="79"/>
      <c r="G42" s="75"/>
      <c r="H42" s="79"/>
      <c r="I42" s="75"/>
      <c r="J42" s="79"/>
      <c r="K42" s="75"/>
      <c r="L42" s="79"/>
      <c r="M42" s="75"/>
      <c r="N42" s="79"/>
      <c r="O42" s="75"/>
      <c r="P42" s="79"/>
      <c r="Q42" s="75"/>
      <c r="R42" s="79"/>
      <c r="S42" s="75"/>
      <c r="T42" s="79"/>
      <c r="U42" s="79"/>
      <c r="V42" s="79"/>
    </row>
    <row r="43" spans="1:23" x14ac:dyDescent="0.35">
      <c r="A43" s="16"/>
      <c r="B43" s="34"/>
      <c r="C43" s="75"/>
      <c r="D43" s="79"/>
      <c r="E43" s="75"/>
      <c r="F43" s="79"/>
      <c r="G43" s="75"/>
      <c r="H43" s="79"/>
      <c r="I43" s="75"/>
      <c r="J43" s="79"/>
      <c r="K43" s="75"/>
      <c r="L43" s="79"/>
      <c r="M43" s="75"/>
      <c r="N43" s="79"/>
      <c r="O43" s="75"/>
      <c r="P43" s="79"/>
      <c r="Q43" s="75"/>
      <c r="R43" s="79"/>
      <c r="S43" s="75"/>
      <c r="T43" s="79"/>
      <c r="U43" s="79"/>
      <c r="V43" s="79"/>
    </row>
    <row r="44" spans="1:23" x14ac:dyDescent="0.35">
      <c r="A44" s="16"/>
      <c r="B44" s="34"/>
      <c r="C44" s="58"/>
      <c r="D44" s="42"/>
      <c r="E44" s="58"/>
      <c r="F44" s="42"/>
      <c r="G44" s="58"/>
      <c r="H44" s="42"/>
      <c r="I44" s="58"/>
      <c r="J44" s="42"/>
      <c r="K44" s="58"/>
      <c r="L44" s="42"/>
      <c r="M44" s="58"/>
      <c r="N44" s="42"/>
      <c r="O44" s="58"/>
      <c r="P44" s="42"/>
      <c r="Q44" s="58"/>
      <c r="R44" s="42"/>
      <c r="S44" s="58"/>
      <c r="T44" s="42"/>
      <c r="U44" s="42"/>
      <c r="V44" s="42"/>
    </row>
    <row r="45" spans="1:23" x14ac:dyDescent="0.35">
      <c r="A45" s="16"/>
      <c r="B45" s="37"/>
      <c r="C45" s="75"/>
      <c r="D45" s="79"/>
      <c r="E45" s="75"/>
      <c r="F45" s="79"/>
      <c r="G45" s="75"/>
      <c r="H45" s="79"/>
      <c r="I45" s="75"/>
      <c r="J45" s="79"/>
      <c r="K45" s="75"/>
      <c r="L45" s="79"/>
      <c r="M45" s="75"/>
      <c r="N45" s="79"/>
      <c r="O45" s="75"/>
      <c r="P45" s="79"/>
      <c r="Q45" s="75"/>
      <c r="R45" s="79"/>
      <c r="S45" s="75"/>
      <c r="T45" s="79"/>
      <c r="U45" s="79"/>
      <c r="V45" s="79"/>
    </row>
    <row r="46" spans="1:23" x14ac:dyDescent="0.35">
      <c r="A46" s="16"/>
      <c r="B46" s="34"/>
      <c r="C46" s="77"/>
      <c r="D46" s="76"/>
      <c r="E46" s="77"/>
      <c r="F46" s="76"/>
      <c r="G46" s="77"/>
      <c r="H46" s="76"/>
      <c r="I46" s="77"/>
      <c r="J46" s="76"/>
      <c r="K46" s="77"/>
      <c r="L46" s="76"/>
      <c r="M46" s="77"/>
      <c r="N46" s="76"/>
      <c r="O46" s="77"/>
      <c r="P46" s="76"/>
      <c r="Q46" s="77"/>
      <c r="R46" s="76"/>
      <c r="S46" s="77"/>
      <c r="T46" s="76"/>
      <c r="U46" s="76"/>
      <c r="V46" s="76"/>
    </row>
    <row r="47" spans="1:23" x14ac:dyDescent="0.35">
      <c r="A47" s="16"/>
      <c r="B47" s="37"/>
      <c r="C47" s="75"/>
      <c r="D47" s="79"/>
      <c r="E47" s="75"/>
      <c r="F47" s="79"/>
      <c r="G47" s="75"/>
      <c r="H47" s="79"/>
      <c r="I47" s="58"/>
      <c r="J47" s="55"/>
      <c r="K47" s="58"/>
      <c r="L47" s="55"/>
      <c r="M47" s="58"/>
      <c r="N47" s="55"/>
      <c r="O47" s="58"/>
      <c r="P47" s="55"/>
      <c r="Q47" s="58"/>
      <c r="R47" s="55"/>
      <c r="S47" s="58"/>
      <c r="T47" s="55"/>
      <c r="U47" s="55"/>
      <c r="V47" s="55"/>
    </row>
    <row r="48" spans="1:23" x14ac:dyDescent="0.35">
      <c r="A48" s="16"/>
      <c r="B48" s="34"/>
      <c r="C48" s="75"/>
      <c r="D48" s="79"/>
      <c r="E48" s="75"/>
      <c r="F48" s="79"/>
      <c r="G48" s="75"/>
      <c r="H48" s="79"/>
      <c r="I48" s="75"/>
      <c r="J48" s="79"/>
      <c r="K48" s="75"/>
      <c r="L48" s="79"/>
      <c r="M48" s="75"/>
      <c r="N48" s="79"/>
      <c r="O48" s="75"/>
      <c r="P48" s="79"/>
      <c r="Q48" s="75"/>
      <c r="R48" s="79"/>
      <c r="S48" s="75"/>
      <c r="T48" s="79"/>
      <c r="U48" s="79"/>
      <c r="V48" s="79"/>
    </row>
    <row r="49" spans="1:22" x14ac:dyDescent="0.35">
      <c r="A49" s="16"/>
      <c r="B49" s="34"/>
      <c r="C49" s="75"/>
      <c r="D49" s="79"/>
      <c r="E49" s="75"/>
      <c r="F49" s="79"/>
      <c r="G49" s="75"/>
      <c r="H49" s="79"/>
      <c r="I49" s="75"/>
      <c r="J49" s="79"/>
      <c r="K49" s="75"/>
      <c r="L49" s="79"/>
      <c r="M49" s="75"/>
      <c r="N49" s="79"/>
      <c r="O49" s="75"/>
      <c r="P49" s="79"/>
      <c r="Q49" s="75"/>
      <c r="R49" s="79"/>
      <c r="S49" s="75"/>
      <c r="T49" s="79"/>
      <c r="U49" s="79"/>
      <c r="V49" s="79"/>
    </row>
    <row r="50" spans="1:22" x14ac:dyDescent="0.35">
      <c r="A50" s="16"/>
      <c r="B50" s="34"/>
      <c r="C50" s="58"/>
      <c r="D50" s="42"/>
      <c r="E50" s="58"/>
      <c r="F50" s="42"/>
      <c r="G50" s="58"/>
      <c r="H50" s="42"/>
      <c r="I50" s="58"/>
      <c r="J50" s="42"/>
      <c r="K50" s="58"/>
      <c r="L50" s="42"/>
      <c r="M50" s="58"/>
      <c r="N50" s="42"/>
      <c r="O50" s="58"/>
      <c r="P50" s="42"/>
      <c r="Q50" s="58"/>
      <c r="R50" s="42"/>
      <c r="S50" s="58"/>
      <c r="T50" s="42"/>
      <c r="U50" s="42"/>
      <c r="V50" s="42"/>
    </row>
    <row r="51" spans="1:22" x14ac:dyDescent="0.35">
      <c r="A51" s="16"/>
      <c r="B51" s="34"/>
      <c r="C51" s="75"/>
      <c r="D51" s="79"/>
      <c r="E51" s="75"/>
      <c r="F51" s="79"/>
      <c r="G51" s="75"/>
      <c r="H51" s="79"/>
      <c r="I51" s="75"/>
      <c r="J51" s="79"/>
      <c r="K51" s="75"/>
      <c r="L51" s="79"/>
      <c r="M51" s="45"/>
      <c r="N51" s="42"/>
      <c r="O51" s="45"/>
      <c r="P51" s="42"/>
      <c r="Q51" s="45"/>
      <c r="R51" s="42"/>
      <c r="S51" s="45"/>
      <c r="T51" s="42"/>
      <c r="U51" s="42"/>
      <c r="V51" s="42"/>
    </row>
    <row r="52" spans="1:22" x14ac:dyDescent="0.35">
      <c r="A52" s="16"/>
      <c r="B52" s="34"/>
      <c r="C52" s="77"/>
      <c r="D52" s="76"/>
      <c r="E52" s="77"/>
      <c r="F52" s="76"/>
      <c r="G52" s="77"/>
      <c r="H52" s="76"/>
      <c r="I52" s="77"/>
      <c r="J52" s="76"/>
      <c r="K52" s="77"/>
      <c r="L52" s="76"/>
      <c r="M52" s="77"/>
      <c r="N52" s="76"/>
      <c r="O52" s="77"/>
      <c r="P52" s="76"/>
      <c r="Q52" s="77"/>
      <c r="R52" s="76"/>
      <c r="S52" s="77"/>
      <c r="T52" s="76"/>
      <c r="U52" s="76"/>
      <c r="V52" s="76"/>
    </row>
    <row r="53" spans="1:22" x14ac:dyDescent="0.35">
      <c r="A53" s="16"/>
      <c r="B53" s="37"/>
      <c r="C53" s="77"/>
      <c r="D53" s="76"/>
      <c r="E53" s="77"/>
      <c r="F53" s="76"/>
      <c r="G53" s="77"/>
      <c r="H53" s="76"/>
      <c r="I53" s="77"/>
      <c r="J53" s="76"/>
      <c r="K53" s="77"/>
      <c r="L53" s="76"/>
      <c r="M53" s="77"/>
      <c r="N53" s="76"/>
      <c r="O53" s="77"/>
      <c r="P53" s="76"/>
      <c r="Q53" s="77"/>
      <c r="R53" s="76"/>
      <c r="S53" s="77"/>
      <c r="T53" s="76"/>
      <c r="U53" s="76"/>
      <c r="V53" s="76"/>
    </row>
    <row r="54" spans="1:22" x14ac:dyDescent="0.35">
      <c r="A54" s="16"/>
      <c r="B54" s="34"/>
      <c r="C54" s="75"/>
      <c r="D54" s="76"/>
      <c r="E54" s="75"/>
      <c r="F54" s="76"/>
      <c r="G54" s="75"/>
      <c r="H54" s="76"/>
      <c r="I54" s="75"/>
      <c r="J54" s="76"/>
      <c r="K54" s="75"/>
      <c r="L54" s="76"/>
      <c r="M54" s="75"/>
      <c r="N54" s="76"/>
      <c r="O54" s="75"/>
      <c r="P54" s="76"/>
      <c r="Q54" s="75"/>
      <c r="R54" s="76"/>
      <c r="S54" s="75"/>
      <c r="T54" s="76"/>
      <c r="U54" s="76"/>
      <c r="V54" s="76"/>
    </row>
    <row r="55" spans="1:22" x14ac:dyDescent="0.35">
      <c r="A55" s="16"/>
      <c r="B55" s="34"/>
      <c r="C55" s="77"/>
      <c r="D55" s="76"/>
      <c r="E55" s="77"/>
      <c r="F55" s="76"/>
      <c r="G55" s="77"/>
      <c r="H55" s="76"/>
      <c r="I55" s="77"/>
      <c r="J55" s="76"/>
      <c r="K55" s="77"/>
      <c r="L55" s="76"/>
      <c r="M55" s="77"/>
      <c r="N55" s="76"/>
      <c r="O55" s="77"/>
      <c r="P55" s="76"/>
      <c r="Q55" s="77"/>
      <c r="R55" s="76"/>
      <c r="S55" s="77"/>
      <c r="T55" s="76"/>
      <c r="U55" s="76"/>
      <c r="V55" s="76"/>
    </row>
    <row r="56" spans="1:22" x14ac:dyDescent="0.35">
      <c r="A56" s="16"/>
      <c r="B56" s="34"/>
      <c r="C56" s="75"/>
      <c r="D56" s="75"/>
      <c r="E56" s="75"/>
      <c r="F56" s="75"/>
      <c r="G56" s="75"/>
      <c r="H56" s="75"/>
      <c r="I56" s="75"/>
      <c r="J56" s="75"/>
      <c r="K56" s="75"/>
      <c r="L56" s="75"/>
      <c r="M56" s="75"/>
      <c r="N56" s="75"/>
      <c r="O56" s="75"/>
      <c r="P56" s="75"/>
      <c r="Q56" s="75"/>
      <c r="R56" s="75"/>
      <c r="S56" s="75"/>
      <c r="T56" s="75"/>
      <c r="U56" s="75"/>
      <c r="V56" s="75"/>
    </row>
    <row r="57" spans="1:22" x14ac:dyDescent="0.35">
      <c r="A57" s="16"/>
      <c r="B57" s="34"/>
      <c r="C57" s="75"/>
      <c r="D57" s="79"/>
      <c r="E57" s="75"/>
      <c r="F57" s="79"/>
      <c r="G57" s="75"/>
      <c r="H57" s="79"/>
      <c r="I57" s="75"/>
      <c r="J57" s="79"/>
      <c r="K57" s="75"/>
      <c r="L57" s="79"/>
      <c r="M57" s="75"/>
      <c r="N57" s="79"/>
      <c r="O57" s="75"/>
      <c r="P57" s="79"/>
      <c r="Q57" s="75"/>
      <c r="R57" s="79"/>
      <c r="S57" s="75"/>
      <c r="T57" s="79"/>
      <c r="U57" s="79"/>
      <c r="V57" s="79"/>
    </row>
    <row r="58" spans="1:22" x14ac:dyDescent="0.35">
      <c r="A58" s="16"/>
      <c r="B58" s="34"/>
      <c r="C58" s="77"/>
      <c r="D58" s="76"/>
      <c r="E58" s="77"/>
      <c r="F58" s="76"/>
      <c r="G58" s="77"/>
      <c r="H58" s="76"/>
      <c r="I58" s="77"/>
      <c r="J58" s="76"/>
      <c r="K58" s="77"/>
      <c r="L58" s="76"/>
      <c r="M58" s="77"/>
      <c r="N58" s="76"/>
      <c r="O58" s="77"/>
      <c r="P58" s="76"/>
      <c r="Q58" s="77"/>
      <c r="R58" s="76"/>
      <c r="S58" s="77"/>
      <c r="T58" s="76"/>
      <c r="U58" s="76"/>
      <c r="V58" s="76"/>
    </row>
  </sheetData>
  <mergeCells count="10">
    <mergeCell ref="U3:V3"/>
    <mergeCell ref="C3:D3"/>
    <mergeCell ref="E3:F3"/>
    <mergeCell ref="G3:H3"/>
    <mergeCell ref="I3:J3"/>
    <mergeCell ref="K3:L3"/>
    <mergeCell ref="M3:N3"/>
    <mergeCell ref="O3:P3"/>
    <mergeCell ref="S3:T3"/>
    <mergeCell ref="Q3:R3"/>
  </mergeCells>
  <conditionalFormatting sqref="C6:C13">
    <cfRule type="cellIs" dxfId="168" priority="50" operator="between">
      <formula>1</formula>
      <formula>3</formula>
    </cfRule>
  </conditionalFormatting>
  <conditionalFormatting sqref="C18:C23">
    <cfRule type="cellIs" dxfId="167" priority="49" operator="between">
      <formula>1</formula>
      <formula>3</formula>
    </cfRule>
  </conditionalFormatting>
  <conditionalFormatting sqref="C30:C37">
    <cfRule type="cellIs" dxfId="166" priority="48" operator="between">
      <formula>1</formula>
      <formula>3</formula>
    </cfRule>
  </conditionalFormatting>
  <conditionalFormatting sqref="E6:E13">
    <cfRule type="cellIs" dxfId="165" priority="47" operator="between">
      <formula>1</formula>
      <formula>3</formula>
    </cfRule>
  </conditionalFormatting>
  <conditionalFormatting sqref="E18:E23 E25">
    <cfRule type="cellIs" dxfId="164" priority="46" operator="between">
      <formula>1</formula>
      <formula>3</formula>
    </cfRule>
  </conditionalFormatting>
  <conditionalFormatting sqref="E30:E37">
    <cfRule type="cellIs" dxfId="163" priority="45" operator="between">
      <formula>1</formula>
      <formula>3</formula>
    </cfRule>
  </conditionalFormatting>
  <conditionalFormatting sqref="G6:G13">
    <cfRule type="cellIs" dxfId="162" priority="44" operator="between">
      <formula>1</formula>
      <formula>3</formula>
    </cfRule>
  </conditionalFormatting>
  <conditionalFormatting sqref="G18:G24">
    <cfRule type="cellIs" dxfId="161" priority="43" operator="between">
      <formula>1</formula>
      <formula>3</formula>
    </cfRule>
  </conditionalFormatting>
  <conditionalFormatting sqref="G30:G37">
    <cfRule type="cellIs" dxfId="160" priority="42" operator="between">
      <formula>1</formula>
      <formula>3</formula>
    </cfRule>
  </conditionalFormatting>
  <conditionalFormatting sqref="I6:I13">
    <cfRule type="cellIs" dxfId="159" priority="41" operator="between">
      <formula>1</formula>
      <formula>3</formula>
    </cfRule>
  </conditionalFormatting>
  <conditionalFormatting sqref="I18:I24">
    <cfRule type="cellIs" dxfId="158" priority="40" operator="between">
      <formula>1</formula>
      <formula>3</formula>
    </cfRule>
  </conditionalFormatting>
  <conditionalFormatting sqref="I30:I37">
    <cfRule type="cellIs" dxfId="157" priority="39" operator="between">
      <formula>1</formula>
      <formula>3</formula>
    </cfRule>
  </conditionalFormatting>
  <conditionalFormatting sqref="K6:K13">
    <cfRule type="cellIs" dxfId="156" priority="38" operator="between">
      <formula>1</formula>
      <formula>3</formula>
    </cfRule>
  </conditionalFormatting>
  <conditionalFormatting sqref="K18:K24">
    <cfRule type="cellIs" dxfId="155" priority="37" operator="between">
      <formula>1</formula>
      <formula>3</formula>
    </cfRule>
  </conditionalFormatting>
  <conditionalFormatting sqref="K30:K37">
    <cfRule type="cellIs" dxfId="154" priority="36" operator="between">
      <formula>1</formula>
      <formula>3</formula>
    </cfRule>
  </conditionalFormatting>
  <conditionalFormatting sqref="M6:M13">
    <cfRule type="cellIs" dxfId="153" priority="35" operator="between">
      <formula>1</formula>
      <formula>3</formula>
    </cfRule>
  </conditionalFormatting>
  <conditionalFormatting sqref="M18:M25">
    <cfRule type="cellIs" dxfId="152" priority="34" operator="between">
      <formula>1</formula>
      <formula>3</formula>
    </cfRule>
  </conditionalFormatting>
  <conditionalFormatting sqref="M30:M37">
    <cfRule type="cellIs" dxfId="151" priority="33" operator="between">
      <formula>1</formula>
      <formula>3</formula>
    </cfRule>
  </conditionalFormatting>
  <conditionalFormatting sqref="O6:O13">
    <cfRule type="cellIs" dxfId="150" priority="32" operator="between">
      <formula>1</formula>
      <formula>3</formula>
    </cfRule>
  </conditionalFormatting>
  <conditionalFormatting sqref="O18:O24">
    <cfRule type="cellIs" dxfId="149" priority="31" operator="between">
      <formula>1</formula>
      <formula>3</formula>
    </cfRule>
  </conditionalFormatting>
  <conditionalFormatting sqref="O30:O37">
    <cfRule type="cellIs" dxfId="148" priority="30" operator="between">
      <formula>1</formula>
      <formula>3</formula>
    </cfRule>
  </conditionalFormatting>
  <conditionalFormatting sqref="Q6:Q13">
    <cfRule type="cellIs" dxfId="147" priority="29" operator="between">
      <formula>1</formula>
      <formula>3</formula>
    </cfRule>
  </conditionalFormatting>
  <conditionalFormatting sqref="Q18:Q24">
    <cfRule type="cellIs" dxfId="146" priority="28" operator="between">
      <formula>1</formula>
      <formula>3</formula>
    </cfRule>
  </conditionalFormatting>
  <conditionalFormatting sqref="Q30:Q37">
    <cfRule type="cellIs" dxfId="145" priority="27" operator="between">
      <formula>1</formula>
      <formula>3</formula>
    </cfRule>
  </conditionalFormatting>
  <conditionalFormatting sqref="C24">
    <cfRule type="cellIs" dxfId="144" priority="21" operator="between">
      <formula>1</formula>
      <formula>3</formula>
    </cfRule>
  </conditionalFormatting>
  <conditionalFormatting sqref="C25">
    <cfRule type="cellIs" dxfId="143" priority="20" operator="between">
      <formula>1</formula>
      <formula>3</formula>
    </cfRule>
  </conditionalFormatting>
  <conditionalFormatting sqref="E24">
    <cfRule type="cellIs" dxfId="142" priority="19" operator="between">
      <formula>1</formula>
      <formula>3</formula>
    </cfRule>
  </conditionalFormatting>
  <conditionalFormatting sqref="I25">
    <cfRule type="cellIs" dxfId="141" priority="18" operator="between">
      <formula>1</formula>
      <formula>3</formula>
    </cfRule>
  </conditionalFormatting>
  <conditionalFormatting sqref="G25">
    <cfRule type="cellIs" dxfId="140" priority="17" operator="between">
      <formula>1</formula>
      <formula>3</formula>
    </cfRule>
  </conditionalFormatting>
  <conditionalFormatting sqref="K25">
    <cfRule type="cellIs" dxfId="139" priority="16" operator="between">
      <formula>1</formula>
      <formula>3</formula>
    </cfRule>
  </conditionalFormatting>
  <conditionalFormatting sqref="O25">
    <cfRule type="cellIs" dxfId="138" priority="15" operator="between">
      <formula>1</formula>
      <formula>3</formula>
    </cfRule>
  </conditionalFormatting>
  <conditionalFormatting sqref="Q25">
    <cfRule type="cellIs" dxfId="137" priority="14" operator="between">
      <formula>1</formula>
      <formula>3</formula>
    </cfRule>
  </conditionalFormatting>
  <conditionalFormatting sqref="S6:S13">
    <cfRule type="cellIs" dxfId="136" priority="13" operator="between">
      <formula>1</formula>
      <formula>3</formula>
    </cfRule>
  </conditionalFormatting>
  <conditionalFormatting sqref="S18:S24">
    <cfRule type="cellIs" dxfId="135" priority="12" operator="between">
      <formula>1</formula>
      <formula>3</formula>
    </cfRule>
  </conditionalFormatting>
  <conditionalFormatting sqref="S30:S37">
    <cfRule type="cellIs" dxfId="134" priority="11" operator="between">
      <formula>1</formula>
      <formula>3</formula>
    </cfRule>
  </conditionalFormatting>
  <conditionalFormatting sqref="S25">
    <cfRule type="cellIs" dxfId="133" priority="10" operator="between">
      <formula>1</formula>
      <formula>3</formula>
    </cfRule>
  </conditionalFormatting>
  <conditionalFormatting sqref="U6:U13">
    <cfRule type="cellIs" dxfId="132" priority="5" operator="between">
      <formula>1</formula>
      <formula>3</formula>
    </cfRule>
  </conditionalFormatting>
  <conditionalFormatting sqref="U18:U24">
    <cfRule type="cellIs" dxfId="131" priority="4" operator="between">
      <formula>1</formula>
      <formula>3</formula>
    </cfRule>
  </conditionalFormatting>
  <conditionalFormatting sqref="U30:U37">
    <cfRule type="cellIs" dxfId="130" priority="3" operator="between">
      <formula>1</formula>
      <formula>3</formula>
    </cfRule>
  </conditionalFormatting>
  <conditionalFormatting sqref="U25">
    <cfRule type="cellIs" dxfId="129" priority="1" operator="between">
      <formula>1</formula>
      <formula>3</formula>
    </cfRule>
  </conditionalFormatting>
  <pageMargins left="0.51181102362204722" right="0.70866141732283472" top="0.55118110236220474" bottom="0.74803149606299213" header="0.31496062992125984" footer="0.31496062992125984"/>
  <pageSetup paperSize="121" scale="85" orientation="landscape" r:id="rId1"/>
  <headerFooter>
    <oddHeader>&amp;C&amp;"Arial Black"&amp;11&amp;KFF0000OFFICIAL&amp;1#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5"/>
  <sheetViews>
    <sheetView defaultGridColor="0" colorId="9" zoomScaleNormal="100" workbookViewId="0">
      <pane ySplit="4" topLeftCell="A5" activePane="bottomLeft" state="frozen"/>
      <selection pane="bottomLeft"/>
    </sheetView>
  </sheetViews>
  <sheetFormatPr defaultRowHeight="12.75" x14ac:dyDescent="0.35"/>
  <cols>
    <col min="1" max="1" width="3.265625" customWidth="1"/>
    <col min="2" max="2" width="51" customWidth="1"/>
    <col min="3" max="13" width="11.3984375" customWidth="1"/>
  </cols>
  <sheetData>
    <row r="1" spans="1:13" ht="55.5" customHeight="1" x14ac:dyDescent="0.35">
      <c r="A1" s="1"/>
      <c r="B1" s="25" t="s">
        <v>210</v>
      </c>
      <c r="C1" s="16"/>
      <c r="D1" s="16"/>
      <c r="E1" s="16"/>
      <c r="F1" s="16"/>
      <c r="G1" s="16"/>
      <c r="H1" s="16"/>
      <c r="I1" s="16"/>
      <c r="J1" s="16"/>
      <c r="K1" s="16"/>
      <c r="L1" s="16"/>
      <c r="M1" s="16"/>
    </row>
    <row r="2" spans="1:13" ht="15" x14ac:dyDescent="0.35">
      <c r="A2" s="16"/>
      <c r="B2" s="32" t="s">
        <v>211</v>
      </c>
      <c r="C2" s="16"/>
      <c r="D2" s="16"/>
      <c r="E2" s="16"/>
      <c r="F2" s="16"/>
      <c r="G2" s="16"/>
      <c r="H2" s="16"/>
      <c r="I2" s="16"/>
      <c r="J2" s="16"/>
      <c r="K2" s="16"/>
      <c r="L2" s="16"/>
      <c r="M2" s="16"/>
    </row>
    <row r="3" spans="1:13" ht="15" x14ac:dyDescent="0.35">
      <c r="A3" s="38"/>
      <c r="B3" s="48"/>
      <c r="C3" s="48" t="s">
        <v>212</v>
      </c>
      <c r="D3" s="130">
        <v>41455</v>
      </c>
      <c r="E3" s="130">
        <v>41820</v>
      </c>
      <c r="F3" s="130" t="s">
        <v>213</v>
      </c>
      <c r="G3" s="130">
        <v>42551</v>
      </c>
      <c r="H3" s="130">
        <v>42916</v>
      </c>
      <c r="I3" s="130">
        <v>43281</v>
      </c>
      <c r="J3" s="130">
        <v>43646</v>
      </c>
      <c r="K3" s="130">
        <v>44012</v>
      </c>
      <c r="L3" s="130">
        <v>44377</v>
      </c>
      <c r="M3" s="130">
        <v>44742</v>
      </c>
    </row>
    <row r="4" spans="1:13" ht="15" x14ac:dyDescent="0.35">
      <c r="A4" s="38"/>
      <c r="B4" s="48"/>
      <c r="C4" s="48"/>
      <c r="D4" s="49" t="s">
        <v>214</v>
      </c>
      <c r="E4" s="49" t="s">
        <v>214</v>
      </c>
      <c r="F4" s="49" t="s">
        <v>214</v>
      </c>
      <c r="G4" s="49" t="s">
        <v>214</v>
      </c>
      <c r="H4" s="49" t="s">
        <v>214</v>
      </c>
      <c r="I4" s="49" t="s">
        <v>214</v>
      </c>
      <c r="J4" s="49" t="s">
        <v>214</v>
      </c>
      <c r="K4" s="49" t="s">
        <v>214</v>
      </c>
      <c r="L4" s="49" t="s">
        <v>214</v>
      </c>
      <c r="M4" s="49" t="s">
        <v>214</v>
      </c>
    </row>
    <row r="5" spans="1:13" ht="15" x14ac:dyDescent="0.35">
      <c r="A5" s="15"/>
      <c r="B5" s="33" t="s">
        <v>215</v>
      </c>
      <c r="C5" s="54" t="s">
        <v>214</v>
      </c>
      <c r="D5" s="40">
        <v>4964</v>
      </c>
      <c r="E5" s="40">
        <v>5707</v>
      </c>
      <c r="F5" s="40">
        <v>5798</v>
      </c>
      <c r="G5" s="40">
        <v>6091</v>
      </c>
      <c r="H5" s="40">
        <v>6644</v>
      </c>
      <c r="I5" s="40">
        <v>7102</v>
      </c>
      <c r="J5" s="40">
        <v>7527</v>
      </c>
      <c r="K5" s="40">
        <v>6747</v>
      </c>
      <c r="L5" s="40">
        <v>6838</v>
      </c>
      <c r="M5" s="40">
        <v>6225</v>
      </c>
    </row>
    <row r="6" spans="1:13" ht="15" x14ac:dyDescent="0.35">
      <c r="A6" s="15"/>
      <c r="B6" s="34" t="s">
        <v>216</v>
      </c>
      <c r="C6" s="39" t="s">
        <v>217</v>
      </c>
      <c r="D6" s="41">
        <v>92.958801498127343</v>
      </c>
      <c r="E6" s="41">
        <v>93.358416489448715</v>
      </c>
      <c r="F6" s="41">
        <v>93.230422897571955</v>
      </c>
      <c r="G6" s="41">
        <v>93.4</v>
      </c>
      <c r="H6" s="41">
        <v>92.9</v>
      </c>
      <c r="I6" s="41">
        <v>92.6</v>
      </c>
      <c r="J6" s="41">
        <v>92.902986916810661</v>
      </c>
      <c r="K6" s="41">
        <v>94.35</v>
      </c>
      <c r="L6" s="41">
        <v>94.330252448613606</v>
      </c>
      <c r="M6" s="41">
        <v>94.8</v>
      </c>
    </row>
    <row r="7" spans="1:13" x14ac:dyDescent="0.35">
      <c r="A7" s="6"/>
      <c r="B7" s="118" t="s">
        <v>218</v>
      </c>
      <c r="C7" s="119" t="s">
        <v>219</v>
      </c>
      <c r="D7" s="115">
        <v>227.45820043173069</v>
      </c>
      <c r="E7" s="115">
        <v>256.21306583378339</v>
      </c>
      <c r="F7" s="115">
        <v>256.07312437919489</v>
      </c>
      <c r="G7" s="115">
        <v>263.7</v>
      </c>
      <c r="H7" s="115">
        <v>281.4482639716993</v>
      </c>
      <c r="I7" s="117">
        <v>288.29650942829448</v>
      </c>
      <c r="J7" s="117">
        <v>297.89999999999998</v>
      </c>
      <c r="K7" s="117">
        <v>261.98228212311653</v>
      </c>
      <c r="L7" s="117">
        <v>267.15487481461685</v>
      </c>
      <c r="M7" s="117">
        <v>245.9</v>
      </c>
    </row>
    <row r="8" spans="1:13" ht="23.25" x14ac:dyDescent="0.35">
      <c r="A8" s="6"/>
      <c r="B8" s="35" t="s">
        <v>220</v>
      </c>
      <c r="C8" s="43" t="s">
        <v>217</v>
      </c>
      <c r="D8" s="44">
        <v>7.2320709105560033</v>
      </c>
      <c r="E8" s="44">
        <v>7.6397406693534258</v>
      </c>
      <c r="F8" s="44">
        <v>7.5543290789927564</v>
      </c>
      <c r="G8" s="44">
        <v>8</v>
      </c>
      <c r="H8" s="44">
        <v>8.3000000000000007</v>
      </c>
      <c r="I8" s="44">
        <v>8.6999999999999993</v>
      </c>
      <c r="J8" s="44">
        <v>10.136840706788893</v>
      </c>
      <c r="K8" s="44">
        <v>10.029999999999999</v>
      </c>
      <c r="L8" s="44">
        <f>'Table 1.4'!L9</f>
        <v>10.63176367358877</v>
      </c>
      <c r="M8" s="44">
        <v>10.6</v>
      </c>
    </row>
    <row r="9" spans="1:13" x14ac:dyDescent="0.35">
      <c r="A9" s="16"/>
      <c r="B9" s="118" t="s">
        <v>221</v>
      </c>
      <c r="C9" s="119" t="s">
        <v>219</v>
      </c>
      <c r="D9" s="115">
        <v>2483.9133743859406</v>
      </c>
      <c r="E9" s="115">
        <v>2911.9081012489146</v>
      </c>
      <c r="F9" s="115">
        <v>2821.9831196443529</v>
      </c>
      <c r="G9" s="115">
        <v>3046.6952682957158</v>
      </c>
      <c r="H9" s="115">
        <v>3328.9268116812882</v>
      </c>
      <c r="I9" s="115">
        <v>3571.2208456930148</v>
      </c>
      <c r="J9" s="115">
        <v>4037.5</v>
      </c>
      <c r="K9" s="115">
        <v>3448.1002342874604</v>
      </c>
      <c r="L9" s="115">
        <v>3618.7157789945245</v>
      </c>
      <c r="M9" s="115">
        <v>3165.8</v>
      </c>
    </row>
    <row r="10" spans="1:13" x14ac:dyDescent="0.35">
      <c r="A10" s="16"/>
      <c r="B10" s="34" t="s">
        <v>222</v>
      </c>
      <c r="C10" s="39" t="s">
        <v>223</v>
      </c>
      <c r="D10" s="42">
        <v>37.470821537244753</v>
      </c>
      <c r="E10" s="42">
        <v>37.520407170751199</v>
      </c>
      <c r="F10" s="42">
        <v>37.858971407686425</v>
      </c>
      <c r="G10" s="42">
        <v>37.4</v>
      </c>
      <c r="H10" s="42">
        <v>37.657157538917744</v>
      </c>
      <c r="I10" s="42">
        <v>37.700000000000003</v>
      </c>
      <c r="J10" s="42">
        <v>37.299999999999997</v>
      </c>
      <c r="K10" s="42">
        <v>37.65</v>
      </c>
      <c r="L10" s="42">
        <v>37.70546943550746</v>
      </c>
      <c r="M10" s="42">
        <v>38.1</v>
      </c>
    </row>
    <row r="11" spans="1:13" x14ac:dyDescent="0.35">
      <c r="A11" s="16"/>
      <c r="B11" s="34" t="s">
        <v>224</v>
      </c>
      <c r="C11" s="39" t="s">
        <v>217</v>
      </c>
      <c r="D11" s="41">
        <v>12.731668009669622</v>
      </c>
      <c r="E11" s="41">
        <v>12.300683371298405</v>
      </c>
      <c r="F11" s="41">
        <v>11.88340807174888</v>
      </c>
      <c r="G11" s="41">
        <v>11.5</v>
      </c>
      <c r="H11" s="41">
        <v>12.040939193257074</v>
      </c>
      <c r="I11" s="41">
        <v>11.4</v>
      </c>
      <c r="J11" s="41">
        <v>11.917098445595855</v>
      </c>
      <c r="K11" s="41">
        <v>11.71</v>
      </c>
      <c r="L11" s="41">
        <f>'Table 1.5'!T6+'Table 1.5'!T7</f>
        <v>10.851126060251534</v>
      </c>
      <c r="M11" s="41">
        <v>10.6</v>
      </c>
    </row>
    <row r="12" spans="1:13" x14ac:dyDescent="0.35">
      <c r="A12" s="16"/>
      <c r="B12" s="34" t="s">
        <v>225</v>
      </c>
      <c r="C12" s="39" t="s">
        <v>217</v>
      </c>
      <c r="D12" s="41">
        <v>14.726027397260275</v>
      </c>
      <c r="E12" s="41">
        <v>14.613632381286138</v>
      </c>
      <c r="F12" s="41">
        <v>15.091410831321145</v>
      </c>
      <c r="G12" s="41">
        <v>15.2</v>
      </c>
      <c r="H12" s="41">
        <v>14.419024683925347</v>
      </c>
      <c r="I12" s="41">
        <v>14.6</v>
      </c>
      <c r="J12" s="41">
        <v>15.132190779859172</v>
      </c>
      <c r="K12" s="41">
        <v>16.11</v>
      </c>
      <c r="L12" s="41">
        <f>'Table 1.5'!T13+'Table 1.5'!T14+'Table 1.5'!T15</f>
        <v>15.574729453056449</v>
      </c>
      <c r="M12" s="41">
        <v>16.8</v>
      </c>
    </row>
    <row r="13" spans="1:13" ht="13.9" x14ac:dyDescent="0.35">
      <c r="A13" s="16"/>
      <c r="B13" s="118" t="s">
        <v>226</v>
      </c>
      <c r="C13" s="119" t="s">
        <v>217</v>
      </c>
      <c r="D13" s="116">
        <v>51.651893634165994</v>
      </c>
      <c r="E13" s="116">
        <v>52.023830383739266</v>
      </c>
      <c r="F13" s="116">
        <v>51.983442566402204</v>
      </c>
      <c r="G13" s="116">
        <v>50.8</v>
      </c>
      <c r="H13" s="116">
        <v>51</v>
      </c>
      <c r="I13" s="116">
        <v>51.3</v>
      </c>
      <c r="J13" s="116">
        <v>51.02962667729507</v>
      </c>
      <c r="K13" s="116">
        <v>51.9</v>
      </c>
      <c r="L13" s="116">
        <f>SUM('Table 1.7'!T7:T11)</f>
        <v>53.773033050599594</v>
      </c>
      <c r="M13" s="116">
        <v>54.2</v>
      </c>
    </row>
    <row r="14" spans="1:13" x14ac:dyDescent="0.35">
      <c r="A14" s="16"/>
      <c r="B14" s="33"/>
      <c r="C14" s="39"/>
      <c r="D14" s="45"/>
      <c r="E14" s="42"/>
      <c r="F14" s="45"/>
      <c r="G14" s="42"/>
      <c r="H14" s="42"/>
      <c r="I14" s="45"/>
      <c r="J14" s="45"/>
      <c r="K14" s="45"/>
    </row>
    <row r="15" spans="1:13" x14ac:dyDescent="0.35">
      <c r="A15" s="16"/>
      <c r="B15" s="36" t="s">
        <v>227</v>
      </c>
      <c r="C15" s="39" t="s">
        <v>217</v>
      </c>
      <c r="D15" s="41">
        <v>17.425463336019341</v>
      </c>
      <c r="E15" s="41">
        <v>18.345891011039075</v>
      </c>
      <c r="F15" s="41">
        <v>22.507761296998964</v>
      </c>
      <c r="G15" s="41">
        <v>28.3</v>
      </c>
      <c r="H15" s="41">
        <v>30.5</v>
      </c>
      <c r="I15" s="41">
        <v>34.799999999999997</v>
      </c>
      <c r="J15" s="41">
        <v>35.937292413976351</v>
      </c>
      <c r="K15" s="41">
        <v>34.200000000000003</v>
      </c>
      <c r="L15" s="42">
        <v>43.302135127230187</v>
      </c>
      <c r="M15" s="42">
        <v>41.6</v>
      </c>
    </row>
    <row r="16" spans="1:13" x14ac:dyDescent="0.35">
      <c r="A16" s="16"/>
      <c r="B16" s="36" t="s">
        <v>228</v>
      </c>
      <c r="C16" s="39" t="s">
        <v>217</v>
      </c>
      <c r="D16" s="42">
        <v>82.574536663980652</v>
      </c>
      <c r="E16" s="42">
        <v>81.654108988960928</v>
      </c>
      <c r="F16" s="42">
        <v>77.492238703001036</v>
      </c>
      <c r="G16" s="42">
        <v>71.7</v>
      </c>
      <c r="H16" s="42">
        <v>69.7</v>
      </c>
      <c r="I16" s="42">
        <v>65.2</v>
      </c>
      <c r="J16" s="42">
        <v>64.062707586023649</v>
      </c>
      <c r="K16" s="42">
        <v>65.8</v>
      </c>
      <c r="L16" s="42">
        <v>56.69786487276982</v>
      </c>
      <c r="M16" s="42">
        <v>58.4</v>
      </c>
    </row>
    <row r="17" spans="1:13" x14ac:dyDescent="0.35">
      <c r="A17" s="16"/>
      <c r="B17" s="37"/>
      <c r="C17" s="39"/>
      <c r="D17" s="45"/>
      <c r="E17" s="45"/>
      <c r="F17" s="45"/>
      <c r="G17" s="45"/>
      <c r="H17" s="45"/>
      <c r="I17" s="45"/>
      <c r="J17" s="45"/>
      <c r="K17" s="45"/>
    </row>
    <row r="18" spans="1:13" x14ac:dyDescent="0.35">
      <c r="A18" s="16"/>
      <c r="B18" s="33" t="s">
        <v>229</v>
      </c>
      <c r="C18" s="39"/>
      <c r="D18" s="41"/>
      <c r="E18" s="41"/>
      <c r="F18" s="41"/>
      <c r="G18" s="41"/>
      <c r="H18" s="41"/>
      <c r="I18" s="41"/>
      <c r="J18" s="41"/>
      <c r="K18" s="41"/>
    </row>
    <row r="19" spans="1:13" x14ac:dyDescent="0.35">
      <c r="A19" s="16"/>
      <c r="B19" s="37" t="s">
        <v>188</v>
      </c>
      <c r="C19" s="39" t="s">
        <v>217</v>
      </c>
      <c r="D19" s="41">
        <v>10.273972602739725</v>
      </c>
      <c r="E19" s="41">
        <v>8.6385141054844929</v>
      </c>
      <c r="F19" s="41">
        <v>8.6409106588478775</v>
      </c>
      <c r="G19" s="41">
        <v>8.7834509932687563</v>
      </c>
      <c r="H19" s="41">
        <v>8.1577363034316672</v>
      </c>
      <c r="I19" s="41">
        <v>7.9695860321036331</v>
      </c>
      <c r="J19" s="41">
        <v>8</v>
      </c>
      <c r="K19" s="41">
        <v>8.9521268712020152</v>
      </c>
      <c r="L19" s="41">
        <v>8.8037437847323776</v>
      </c>
      <c r="M19" s="41">
        <v>9.7188755020080322</v>
      </c>
    </row>
    <row r="20" spans="1:13" x14ac:dyDescent="0.35">
      <c r="A20" s="16"/>
      <c r="B20" s="37" t="s">
        <v>190</v>
      </c>
      <c r="C20" s="39" t="s">
        <v>217</v>
      </c>
      <c r="D20" s="41">
        <v>16.821112006446416</v>
      </c>
      <c r="E20" s="41">
        <v>18.573681443840897</v>
      </c>
      <c r="F20" s="41">
        <v>20.127630217316316</v>
      </c>
      <c r="G20" s="41">
        <v>21.654900673124281</v>
      </c>
      <c r="H20" s="41">
        <v>23.67549668874172</v>
      </c>
      <c r="I20" s="41">
        <v>24.176288369473387</v>
      </c>
      <c r="J20" s="41">
        <v>25.46</v>
      </c>
      <c r="K20" s="41">
        <v>24.321920853712761</v>
      </c>
      <c r="L20" s="41">
        <v>26.820707809300963</v>
      </c>
      <c r="M20" s="41">
        <v>26.827309236947794</v>
      </c>
    </row>
    <row r="21" spans="1:13" x14ac:dyDescent="0.35">
      <c r="A21" s="16"/>
      <c r="B21" s="37" t="s">
        <v>192</v>
      </c>
      <c r="C21" s="39" t="s">
        <v>217</v>
      </c>
      <c r="D21" s="41">
        <v>14.625302175664787</v>
      </c>
      <c r="E21" s="41">
        <v>13.492202558261784</v>
      </c>
      <c r="F21" s="41">
        <v>13.763366678164884</v>
      </c>
      <c r="G21" s="41">
        <v>13.758003611886391</v>
      </c>
      <c r="H21" s="41">
        <v>13.952438290186633</v>
      </c>
      <c r="I21" s="41">
        <v>14.108701774148127</v>
      </c>
      <c r="J21" s="41">
        <v>14.39</v>
      </c>
      <c r="K21" s="41">
        <v>16.184971098265898</v>
      </c>
      <c r="L21" s="41">
        <v>15.603977771278151</v>
      </c>
      <c r="M21" s="41">
        <v>17.734939759036145</v>
      </c>
    </row>
    <row r="22" spans="1:13" x14ac:dyDescent="0.35">
      <c r="A22" s="16"/>
      <c r="B22" s="37" t="s">
        <v>194</v>
      </c>
      <c r="C22" s="39" t="s">
        <v>217</v>
      </c>
      <c r="D22" s="41">
        <v>8.2796132151490731</v>
      </c>
      <c r="E22" s="41">
        <v>8.6209917644997365</v>
      </c>
      <c r="F22" s="41">
        <v>8.7788892721628144</v>
      </c>
      <c r="G22" s="41">
        <v>7.847644065013955</v>
      </c>
      <c r="H22" s="41">
        <v>7.390126429861529</v>
      </c>
      <c r="I22" s="41">
        <v>7.1529146719234022</v>
      </c>
      <c r="J22" s="41">
        <v>6.95</v>
      </c>
      <c r="K22" s="41">
        <v>6.8474877723432641</v>
      </c>
      <c r="L22" s="41">
        <v>5.4694355074583214</v>
      </c>
      <c r="M22" s="41">
        <v>4.7871485943775101</v>
      </c>
    </row>
    <row r="23" spans="1:13" x14ac:dyDescent="0.35">
      <c r="A23" s="16"/>
      <c r="B23" s="37" t="s">
        <v>196</v>
      </c>
      <c r="C23" s="39" t="s">
        <v>217</v>
      </c>
      <c r="D23" s="41">
        <v>10.717163577759871</v>
      </c>
      <c r="E23" s="41">
        <v>10.460837567899071</v>
      </c>
      <c r="F23" s="41">
        <v>10.693342531907554</v>
      </c>
      <c r="G23" s="41">
        <v>11.180430142833689</v>
      </c>
      <c r="H23" s="41">
        <v>10.340156532209512</v>
      </c>
      <c r="I23" s="41">
        <v>10.827935792734442</v>
      </c>
      <c r="J23" s="41">
        <v>10.23</v>
      </c>
      <c r="K23" s="41">
        <v>10.582481102712316</v>
      </c>
      <c r="L23" s="41">
        <v>9.9444281953787659</v>
      </c>
      <c r="M23" s="41">
        <v>8.7068273092369477</v>
      </c>
    </row>
    <row r="24" spans="1:13" x14ac:dyDescent="0.35">
      <c r="A24" s="16"/>
      <c r="B24" s="37" t="s">
        <v>198</v>
      </c>
      <c r="C24" s="39" t="s">
        <v>217</v>
      </c>
      <c r="D24" s="41">
        <v>2.2360999194198228</v>
      </c>
      <c r="E24" s="41">
        <v>2.5582617837743125</v>
      </c>
      <c r="F24" s="41">
        <v>2.4663677130044843</v>
      </c>
      <c r="G24" s="41">
        <v>2.6760794615005743</v>
      </c>
      <c r="H24" s="41">
        <v>2.3028296207104155</v>
      </c>
      <c r="I24" s="41">
        <v>2.4500140805406927</v>
      </c>
      <c r="J24" s="41">
        <v>2.58</v>
      </c>
      <c r="K24" s="41">
        <v>2.1491033051726691</v>
      </c>
      <c r="L24" s="41">
        <v>1.8718923661889442</v>
      </c>
      <c r="M24" s="41">
        <v>1.8152610441767068</v>
      </c>
    </row>
    <row r="25" spans="1:13" x14ac:dyDescent="0.35">
      <c r="A25" s="16"/>
      <c r="B25" s="37" t="s">
        <v>200</v>
      </c>
      <c r="C25" s="39" t="s">
        <v>217</v>
      </c>
      <c r="D25" s="41">
        <v>7.1917808219178081</v>
      </c>
      <c r="E25" s="41">
        <v>8.2880672857893813</v>
      </c>
      <c r="F25" s="41">
        <v>8.088996205588133</v>
      </c>
      <c r="G25" s="41">
        <v>8.4222623542932205</v>
      </c>
      <c r="H25" s="41">
        <v>8.7898856110776631</v>
      </c>
      <c r="I25" s="41">
        <v>9.6029287524640949</v>
      </c>
      <c r="J25" s="41">
        <v>9.7100000000000009</v>
      </c>
      <c r="K25" s="41">
        <v>9.0558766859344892</v>
      </c>
      <c r="L25" s="41">
        <v>9.5788242176074867</v>
      </c>
      <c r="M25" s="41">
        <v>9.0602409638554224</v>
      </c>
    </row>
    <row r="26" spans="1:13" x14ac:dyDescent="0.35">
      <c r="A26" s="16"/>
      <c r="B26" s="37" t="s">
        <v>202</v>
      </c>
      <c r="C26" s="39" t="s">
        <v>217</v>
      </c>
      <c r="D26" s="41">
        <v>14.484286865431104</v>
      </c>
      <c r="E26" s="41">
        <v>14.368319607499561</v>
      </c>
      <c r="F26" s="41">
        <v>11.452224905139703</v>
      </c>
      <c r="G26" s="41">
        <v>8.7177803316368419</v>
      </c>
      <c r="H26" s="41">
        <v>7.0138470800722459</v>
      </c>
      <c r="I26" s="41">
        <v>5.6181357364122784</v>
      </c>
      <c r="J26" s="41">
        <v>4.9400000000000004</v>
      </c>
      <c r="K26" s="41">
        <v>4.8021342819030677</v>
      </c>
      <c r="L26" s="41">
        <v>4.6797309154723603</v>
      </c>
      <c r="M26" s="41">
        <v>4.4176706827309236</v>
      </c>
    </row>
    <row r="27" spans="1:13" x14ac:dyDescent="0.35">
      <c r="A27" s="16"/>
      <c r="B27" s="37" t="s">
        <v>204</v>
      </c>
      <c r="C27" s="39" t="s">
        <v>217</v>
      </c>
      <c r="D27" s="41">
        <v>11.744560838033843</v>
      </c>
      <c r="E27" s="41">
        <v>11.336954617136849</v>
      </c>
      <c r="F27" s="41">
        <v>12.469817178337356</v>
      </c>
      <c r="G27" s="41">
        <v>13.593826957806602</v>
      </c>
      <c r="H27" s="41">
        <v>13.786875376279351</v>
      </c>
      <c r="I27" s="41">
        <v>13.573641227823149</v>
      </c>
      <c r="J27" s="41">
        <v>13.72</v>
      </c>
      <c r="K27" s="41">
        <v>13.976582184674671</v>
      </c>
      <c r="L27" s="41">
        <v>14.097689382860484</v>
      </c>
      <c r="M27" s="41">
        <v>13.220883534136545</v>
      </c>
    </row>
    <row r="28" spans="1:13" x14ac:dyDescent="0.35">
      <c r="A28" s="16"/>
      <c r="B28" s="37" t="s">
        <v>206</v>
      </c>
      <c r="C28" s="39" t="s">
        <v>217</v>
      </c>
      <c r="D28" s="42">
        <v>2.5584206285253828</v>
      </c>
      <c r="E28" s="42">
        <v>2.2779043280182232</v>
      </c>
      <c r="F28" s="42">
        <v>2.3283890996895482</v>
      </c>
      <c r="G28" s="42">
        <v>2.2492201608931213</v>
      </c>
      <c r="H28" s="42">
        <v>2.8597230583985551</v>
      </c>
      <c r="I28" s="42">
        <v>2.6753027316248943</v>
      </c>
      <c r="J28" s="42">
        <v>2.39</v>
      </c>
      <c r="K28" s="41">
        <v>1.9564250778123609</v>
      </c>
      <c r="L28" s="41">
        <v>1.9303890026323485</v>
      </c>
      <c r="M28" s="41">
        <v>2.4899598393574296</v>
      </c>
    </row>
    <row r="29" spans="1:13" x14ac:dyDescent="0.35">
      <c r="A29" s="16"/>
      <c r="B29" s="37" t="s">
        <v>208</v>
      </c>
      <c r="C29" s="39" t="s">
        <v>217</v>
      </c>
      <c r="D29" s="41">
        <v>0.96696212731668019</v>
      </c>
      <c r="E29" s="41">
        <v>1.2791308918871562</v>
      </c>
      <c r="F29" s="41">
        <v>0.98309761986892041</v>
      </c>
      <c r="G29" s="41">
        <v>0.98505992447873914</v>
      </c>
      <c r="H29" s="41">
        <v>1.4148103552077063</v>
      </c>
      <c r="I29" s="41">
        <v>1.7459870459025626</v>
      </c>
      <c r="J29" s="41">
        <v>1.37</v>
      </c>
      <c r="K29" s="41">
        <v>1.1264265599525713</v>
      </c>
      <c r="L29" s="41">
        <v>0.93594618309447208</v>
      </c>
      <c r="M29" s="41">
        <v>0.99598393574297195</v>
      </c>
    </row>
    <row r="30" spans="1:13" x14ac:dyDescent="0.35">
      <c r="A30" s="16"/>
      <c r="B30" s="37" t="s">
        <v>230</v>
      </c>
      <c r="C30" s="39" t="s">
        <v>217</v>
      </c>
      <c r="D30" s="41">
        <v>0.1007252215954875</v>
      </c>
      <c r="E30" s="41">
        <v>0.10513404590853338</v>
      </c>
      <c r="F30" s="41">
        <v>0.2069679199724043</v>
      </c>
      <c r="G30" s="41">
        <v>0.13134132326383188</v>
      </c>
      <c r="H30" s="41">
        <v>0.31607465382299821</v>
      </c>
      <c r="I30" s="41">
        <v>9.8563784849338226E-2</v>
      </c>
      <c r="J30" s="41">
        <v>0.27</v>
      </c>
      <c r="K30" s="41" t="s">
        <v>231</v>
      </c>
      <c r="L30" s="41">
        <v>0.26323486399532026</v>
      </c>
      <c r="M30" s="41">
        <v>0.22489959839357429</v>
      </c>
    </row>
    <row r="31" spans="1:13" x14ac:dyDescent="0.35">
      <c r="A31" s="16"/>
      <c r="B31" s="37"/>
      <c r="C31" s="39"/>
      <c r="D31" s="46"/>
      <c r="E31" s="46"/>
      <c r="F31" s="46"/>
      <c r="G31" s="46"/>
      <c r="H31" s="46"/>
      <c r="I31" s="46"/>
      <c r="J31" s="46"/>
      <c r="K31" s="46"/>
    </row>
    <row r="32" spans="1:13" x14ac:dyDescent="0.35">
      <c r="A32" s="16"/>
      <c r="B32" s="33" t="s">
        <v>141</v>
      </c>
      <c r="C32" s="39"/>
      <c r="D32" s="45"/>
      <c r="E32" s="45"/>
      <c r="F32" s="45"/>
      <c r="G32" s="45"/>
      <c r="H32" s="45"/>
      <c r="I32" s="45"/>
      <c r="J32" s="45"/>
      <c r="K32" s="45"/>
    </row>
    <row r="33" spans="1:16" x14ac:dyDescent="0.35">
      <c r="A33" s="16"/>
      <c r="B33" s="34" t="s">
        <v>232</v>
      </c>
      <c r="C33" s="34"/>
      <c r="D33" s="45"/>
      <c r="E33" s="45"/>
      <c r="F33" s="45"/>
      <c r="G33" s="45"/>
      <c r="H33" s="45"/>
      <c r="I33" s="45"/>
      <c r="J33" s="45"/>
      <c r="K33" s="45"/>
    </row>
    <row r="34" spans="1:16" x14ac:dyDescent="0.35">
      <c r="A34" s="16"/>
      <c r="B34" s="34" t="s">
        <v>233</v>
      </c>
      <c r="C34" s="39" t="s">
        <v>217</v>
      </c>
      <c r="D34" s="41">
        <v>28.470358624054647</v>
      </c>
      <c r="E34" s="41">
        <v>25.8</v>
      </c>
      <c r="F34" s="41">
        <v>25.038949476964167</v>
      </c>
      <c r="G34" s="41">
        <v>26.5</v>
      </c>
      <c r="H34" s="41">
        <v>26.536796536796537</v>
      </c>
      <c r="I34" s="41">
        <v>25.6</v>
      </c>
      <c r="J34" s="41">
        <v>24</v>
      </c>
      <c r="K34" s="41">
        <v>21.1</v>
      </c>
      <c r="L34" s="41">
        <v>19.463087248322147</v>
      </c>
      <c r="M34" s="41">
        <v>19.279427942794282</v>
      </c>
    </row>
    <row r="35" spans="1:16" x14ac:dyDescent="0.35">
      <c r="A35" s="16"/>
      <c r="B35" s="34" t="s">
        <v>234</v>
      </c>
      <c r="C35" s="39" t="s">
        <v>217</v>
      </c>
      <c r="D35" s="41">
        <v>46.791900463527696</v>
      </c>
      <c r="E35" s="41">
        <v>50.9</v>
      </c>
      <c r="F35" s="41">
        <v>49.432450478522142</v>
      </c>
      <c r="G35" s="41">
        <v>45.6</v>
      </c>
      <c r="H35" s="41">
        <v>45.151515151515149</v>
      </c>
      <c r="I35" s="41">
        <v>45.1</v>
      </c>
      <c r="J35" s="41">
        <v>46.4</v>
      </c>
      <c r="K35" s="41">
        <v>45.2</v>
      </c>
      <c r="L35" s="41">
        <v>43.185338151781103</v>
      </c>
      <c r="M35" s="41">
        <v>40.896589658965901</v>
      </c>
    </row>
    <row r="36" spans="1:16" x14ac:dyDescent="0.35">
      <c r="A36" s="16"/>
      <c r="B36" s="34" t="s">
        <v>235</v>
      </c>
      <c r="C36" s="39" t="s">
        <v>217</v>
      </c>
      <c r="D36" s="41">
        <v>14.442546962673822</v>
      </c>
      <c r="E36" s="41">
        <v>14.1</v>
      </c>
      <c r="F36" s="41">
        <v>15.668818161584689</v>
      </c>
      <c r="G36" s="41">
        <v>17.399999999999999</v>
      </c>
      <c r="H36" s="41">
        <v>17.813852813852815</v>
      </c>
      <c r="I36" s="41">
        <v>18.399999999999999</v>
      </c>
      <c r="J36" s="41">
        <v>18.100000000000001</v>
      </c>
      <c r="K36" s="41">
        <v>21.072796934865899</v>
      </c>
      <c r="L36" s="41">
        <v>23.722250903458956</v>
      </c>
      <c r="M36" s="41">
        <v>25.220022002200221</v>
      </c>
    </row>
    <row r="37" spans="1:16" x14ac:dyDescent="0.35">
      <c r="A37" s="16"/>
      <c r="B37" s="34" t="s">
        <v>236</v>
      </c>
      <c r="C37" s="39" t="s">
        <v>217</v>
      </c>
      <c r="D37" s="41">
        <v>10.29519394974384</v>
      </c>
      <c r="E37" s="41">
        <v>9.3000000000000007</v>
      </c>
      <c r="F37" s="41">
        <v>9.8597818829290009</v>
      </c>
      <c r="G37" s="41">
        <v>10.4</v>
      </c>
      <c r="H37" s="41">
        <v>10.497835497835498</v>
      </c>
      <c r="I37" s="41">
        <v>10.9</v>
      </c>
      <c r="J37" s="41">
        <v>11.6</v>
      </c>
      <c r="K37" s="41">
        <v>12.688753662384494</v>
      </c>
      <c r="L37" s="116">
        <v>13.3</v>
      </c>
      <c r="M37" s="116">
        <v>14.603960396039604</v>
      </c>
      <c r="N37" s="41"/>
      <c r="P37" s="41"/>
    </row>
    <row r="38" spans="1:16" x14ac:dyDescent="0.35">
      <c r="A38" s="16"/>
      <c r="B38" s="37"/>
      <c r="C38" s="39"/>
      <c r="D38" s="45"/>
      <c r="E38" s="45"/>
      <c r="F38" s="45"/>
      <c r="G38" s="45"/>
      <c r="H38" s="45"/>
      <c r="I38" s="45"/>
      <c r="J38" s="45"/>
      <c r="K38" s="44"/>
      <c r="L38" s="44"/>
      <c r="M38" s="44"/>
    </row>
    <row r="39" spans="1:16" x14ac:dyDescent="0.35">
      <c r="A39" s="16"/>
      <c r="B39" s="34" t="s">
        <v>237</v>
      </c>
      <c r="C39" s="37"/>
      <c r="D39" s="37"/>
      <c r="E39" s="37"/>
      <c r="F39" s="37"/>
      <c r="G39" s="37"/>
      <c r="H39" s="37"/>
      <c r="I39" s="37"/>
      <c r="J39" s="37"/>
      <c r="K39" s="115"/>
      <c r="L39" s="115"/>
      <c r="M39" s="115"/>
    </row>
    <row r="40" spans="1:16" x14ac:dyDescent="0.35">
      <c r="A40" s="16"/>
      <c r="B40" s="34" t="s">
        <v>238</v>
      </c>
      <c r="C40" s="37"/>
      <c r="D40" s="37"/>
      <c r="E40" s="37"/>
      <c r="F40" s="37"/>
      <c r="G40" s="37"/>
      <c r="H40" s="47"/>
      <c r="I40" s="47"/>
      <c r="J40" s="47"/>
      <c r="K40" s="42"/>
      <c r="L40" s="42"/>
      <c r="M40" s="42"/>
    </row>
    <row r="41" spans="1:16" x14ac:dyDescent="0.35">
      <c r="A41" s="16"/>
      <c r="B41" s="16"/>
      <c r="C41" s="16"/>
      <c r="D41" s="16"/>
      <c r="E41" s="16"/>
      <c r="F41" s="16"/>
      <c r="G41" s="16"/>
      <c r="H41" s="16"/>
      <c r="I41" s="16"/>
      <c r="J41" s="16"/>
      <c r="K41" s="41"/>
      <c r="L41" s="41"/>
      <c r="M41" s="41"/>
    </row>
    <row r="42" spans="1:16" x14ac:dyDescent="0.35">
      <c r="A42" s="16"/>
      <c r="B42" s="16"/>
      <c r="C42" s="16"/>
      <c r="D42" s="16"/>
      <c r="E42" s="16"/>
      <c r="F42" s="16"/>
      <c r="G42" s="16"/>
      <c r="H42" s="16"/>
      <c r="I42" s="16"/>
      <c r="J42" s="16"/>
      <c r="K42" s="116"/>
      <c r="L42" s="116"/>
      <c r="M42" s="116"/>
    </row>
    <row r="43" spans="1:16" x14ac:dyDescent="0.35">
      <c r="A43" s="16"/>
      <c r="B43" s="16"/>
      <c r="C43" s="16"/>
      <c r="D43" s="16"/>
      <c r="E43" s="16"/>
      <c r="F43" s="16"/>
      <c r="G43" s="16"/>
      <c r="H43" s="16"/>
      <c r="I43" s="16"/>
      <c r="J43" s="16"/>
      <c r="K43" s="45"/>
      <c r="L43" s="45"/>
      <c r="M43" s="45"/>
    </row>
    <row r="44" spans="1:16" x14ac:dyDescent="0.35">
      <c r="A44" s="16"/>
      <c r="B44" s="16"/>
      <c r="C44" s="16"/>
      <c r="D44" s="16"/>
      <c r="E44" s="16"/>
      <c r="F44" s="16"/>
      <c r="G44" s="16"/>
      <c r="H44" s="16"/>
      <c r="I44" s="16"/>
      <c r="J44" s="16"/>
      <c r="K44" s="41"/>
      <c r="L44" s="41"/>
      <c r="M44" s="41"/>
    </row>
    <row r="45" spans="1:16" x14ac:dyDescent="0.35">
      <c r="A45" s="16"/>
      <c r="B45" s="16"/>
      <c r="C45" s="16"/>
      <c r="D45" s="16"/>
      <c r="E45" s="16"/>
      <c r="F45" s="16"/>
      <c r="G45" s="16"/>
      <c r="H45" s="16"/>
      <c r="I45" s="16"/>
      <c r="J45" s="16"/>
      <c r="K45" s="42"/>
      <c r="L45" s="42"/>
      <c r="M45" s="42"/>
    </row>
    <row r="46" spans="1:16" x14ac:dyDescent="0.35">
      <c r="A46" s="16"/>
      <c r="B46" s="16"/>
      <c r="C46" s="16"/>
      <c r="D46" s="16"/>
      <c r="E46" s="16"/>
      <c r="F46" s="16"/>
      <c r="G46" s="16"/>
      <c r="H46" s="16"/>
      <c r="I46" s="16"/>
      <c r="J46" s="16"/>
      <c r="K46" s="45"/>
      <c r="L46" s="45"/>
      <c r="M46" s="45"/>
    </row>
    <row r="47" spans="1:16" x14ac:dyDescent="0.35">
      <c r="A47" s="16"/>
      <c r="B47" s="16"/>
      <c r="C47" s="16"/>
      <c r="D47" s="16"/>
      <c r="E47" s="16"/>
      <c r="F47" s="16"/>
      <c r="G47" s="16"/>
      <c r="H47" s="16"/>
      <c r="I47" s="16"/>
      <c r="J47" s="16"/>
      <c r="K47" s="41"/>
      <c r="L47" s="41"/>
      <c r="M47" s="41"/>
    </row>
    <row r="48" spans="1:16" x14ac:dyDescent="0.35">
      <c r="A48" s="16"/>
      <c r="B48" s="16"/>
      <c r="C48" s="16"/>
      <c r="D48" s="16"/>
      <c r="E48" s="16"/>
      <c r="F48" s="16"/>
      <c r="G48" s="16"/>
      <c r="H48" s="16"/>
      <c r="I48" s="16"/>
      <c r="J48" s="16"/>
      <c r="K48" s="41"/>
      <c r="L48" s="41"/>
      <c r="M48" s="41"/>
    </row>
    <row r="49" spans="1:13" x14ac:dyDescent="0.35">
      <c r="A49" s="16"/>
      <c r="B49" s="16"/>
      <c r="C49" s="16"/>
      <c r="D49" s="16"/>
      <c r="E49" s="16"/>
      <c r="F49" s="16"/>
      <c r="G49" s="16"/>
      <c r="H49" s="16"/>
      <c r="I49" s="16"/>
      <c r="J49" s="16"/>
      <c r="K49" s="41"/>
      <c r="L49" s="41"/>
      <c r="M49" s="41"/>
    </row>
    <row r="50" spans="1:13" x14ac:dyDescent="0.35">
      <c r="A50" s="16"/>
      <c r="B50" s="16"/>
      <c r="C50" s="16"/>
      <c r="D50" s="16"/>
      <c r="E50" s="16"/>
      <c r="F50" s="16"/>
      <c r="G50" s="16"/>
      <c r="H50" s="16"/>
      <c r="I50" s="16"/>
      <c r="J50" s="16"/>
      <c r="K50" s="41"/>
      <c r="L50" s="41"/>
      <c r="M50" s="41"/>
    </row>
    <row r="51" spans="1:13" x14ac:dyDescent="0.35">
      <c r="A51" s="16"/>
      <c r="B51" s="16"/>
      <c r="C51" s="16"/>
      <c r="D51" s="16"/>
      <c r="E51" s="16"/>
      <c r="F51" s="16"/>
      <c r="G51" s="16"/>
      <c r="H51" s="16"/>
      <c r="I51" s="16"/>
      <c r="J51" s="16"/>
      <c r="K51" s="41"/>
      <c r="L51" s="41"/>
      <c r="M51" s="41"/>
    </row>
    <row r="52" spans="1:13" x14ac:dyDescent="0.35">
      <c r="A52" s="16"/>
      <c r="B52" s="16"/>
      <c r="C52" s="16"/>
      <c r="D52" s="16"/>
      <c r="E52" s="16"/>
      <c r="F52" s="16"/>
      <c r="G52" s="16"/>
      <c r="H52" s="16"/>
      <c r="I52" s="16"/>
      <c r="J52" s="16"/>
      <c r="K52" s="41"/>
      <c r="L52" s="41"/>
      <c r="M52" s="41"/>
    </row>
    <row r="53" spans="1:13" x14ac:dyDescent="0.35">
      <c r="A53" s="16"/>
      <c r="B53" s="16"/>
      <c r="C53" s="16"/>
      <c r="D53" s="16"/>
      <c r="E53" s="16"/>
      <c r="F53" s="16"/>
      <c r="G53" s="16"/>
      <c r="H53" s="16"/>
      <c r="I53" s="16"/>
      <c r="J53" s="16"/>
      <c r="K53" s="41"/>
      <c r="L53" s="41"/>
      <c r="M53" s="41"/>
    </row>
    <row r="54" spans="1:13" x14ac:dyDescent="0.35">
      <c r="A54" s="16"/>
      <c r="B54" s="16"/>
      <c r="C54" s="16"/>
      <c r="D54" s="16"/>
      <c r="E54" s="16"/>
      <c r="F54" s="16"/>
      <c r="G54" s="16"/>
      <c r="H54" s="16"/>
      <c r="I54" s="16"/>
      <c r="J54" s="16"/>
      <c r="K54" s="41"/>
      <c r="L54" s="41"/>
      <c r="M54" s="41"/>
    </row>
    <row r="55" spans="1:13" x14ac:dyDescent="0.35">
      <c r="K55" s="41"/>
      <c r="L55" s="41"/>
      <c r="M55" s="41"/>
    </row>
  </sheetData>
  <pageMargins left="0.51181102362204722" right="0.70866141732283472" top="0.55118110236220474" bottom="0.74803149606299213" header="0.31496062992125984" footer="0.31496062992125984"/>
  <pageSetup paperSize="121" orientation="landscape" r:id="rId1"/>
  <ignoredErrors>
    <ignoredError sqref="L13" formulaRange="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Y61"/>
  <sheetViews>
    <sheetView showGridLines="0" zoomScaleNormal="100" workbookViewId="0"/>
  </sheetViews>
  <sheetFormatPr defaultRowHeight="12.75" x14ac:dyDescent="0.35"/>
  <cols>
    <col min="1" max="1" width="3.265625" customWidth="1"/>
    <col min="2" max="2" width="38.59765625" customWidth="1"/>
    <col min="3" max="16" width="7.73046875" customWidth="1"/>
    <col min="19" max="19" width="9.86328125" bestFit="1" customWidth="1"/>
    <col min="24" max="26" width="9.3984375" customWidth="1"/>
  </cols>
  <sheetData>
    <row r="1" spans="1:23" ht="55.5" customHeight="1" x14ac:dyDescent="0.35">
      <c r="B1" s="25" t="s">
        <v>210</v>
      </c>
      <c r="C1" s="16"/>
      <c r="D1" s="16"/>
      <c r="E1" s="16"/>
      <c r="F1" s="16"/>
      <c r="G1" s="16"/>
      <c r="H1" s="16"/>
      <c r="I1" s="16"/>
      <c r="J1" s="16"/>
      <c r="K1" s="16"/>
      <c r="L1" s="16"/>
      <c r="M1" s="16"/>
      <c r="N1" s="16"/>
      <c r="O1" s="16"/>
      <c r="P1" s="16"/>
      <c r="Q1" s="16"/>
      <c r="R1" s="16"/>
      <c r="S1" s="16"/>
      <c r="T1" s="16"/>
      <c r="U1" s="16"/>
      <c r="V1" s="16"/>
    </row>
    <row r="2" spans="1:23" ht="15" x14ac:dyDescent="0.35">
      <c r="A2" s="16"/>
      <c r="B2" s="32" t="s">
        <v>459</v>
      </c>
      <c r="C2" s="16"/>
      <c r="D2" s="16"/>
      <c r="E2" s="16"/>
      <c r="F2" s="16"/>
      <c r="G2" s="16"/>
      <c r="H2" s="16"/>
      <c r="I2" s="16"/>
      <c r="J2" s="16"/>
      <c r="K2" s="16"/>
      <c r="L2" s="16"/>
      <c r="M2" s="16"/>
      <c r="N2" s="16"/>
      <c r="O2" s="16"/>
      <c r="P2" s="16"/>
      <c r="Q2" s="16"/>
      <c r="R2" s="16"/>
      <c r="S2" s="16"/>
      <c r="T2" s="16"/>
      <c r="U2" s="16"/>
      <c r="V2" s="16"/>
    </row>
    <row r="3" spans="1:23" ht="15" x14ac:dyDescent="0.35">
      <c r="A3" s="38"/>
      <c r="B3" s="48"/>
      <c r="C3" s="230" t="s">
        <v>382</v>
      </c>
      <c r="D3" s="231"/>
      <c r="E3" s="230" t="s">
        <v>383</v>
      </c>
      <c r="F3" s="231"/>
      <c r="G3" s="230" t="s">
        <v>384</v>
      </c>
      <c r="H3" s="231"/>
      <c r="I3" s="230" t="s">
        <v>385</v>
      </c>
      <c r="J3" s="231"/>
      <c r="K3" s="230" t="s">
        <v>386</v>
      </c>
      <c r="L3" s="231"/>
      <c r="M3" s="230" t="s">
        <v>387</v>
      </c>
      <c r="N3" s="231"/>
      <c r="O3" s="230" t="s">
        <v>388</v>
      </c>
      <c r="P3" s="231"/>
      <c r="Q3" s="230" t="s">
        <v>389</v>
      </c>
      <c r="R3" s="231"/>
      <c r="S3" s="230" t="s">
        <v>390</v>
      </c>
      <c r="T3" s="231"/>
      <c r="U3" s="230" t="s">
        <v>391</v>
      </c>
      <c r="V3" s="231"/>
    </row>
    <row r="4" spans="1:23"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3" ht="15" x14ac:dyDescent="0.35">
      <c r="A5" s="15"/>
      <c r="B5" s="36" t="s">
        <v>460</v>
      </c>
      <c r="C5" s="45"/>
      <c r="D5" s="45"/>
      <c r="E5" s="45"/>
      <c r="F5" s="45"/>
      <c r="G5" s="45"/>
      <c r="H5" s="45"/>
      <c r="I5" s="45"/>
      <c r="J5" s="45"/>
      <c r="K5" s="45"/>
      <c r="L5" s="45"/>
      <c r="M5" s="45"/>
      <c r="N5" s="45"/>
      <c r="O5" s="45"/>
      <c r="P5" s="45"/>
      <c r="Q5" s="45"/>
      <c r="R5" s="45"/>
    </row>
    <row r="6" spans="1:23" ht="12.75" customHeight="1" x14ac:dyDescent="0.35">
      <c r="A6" s="15"/>
      <c r="B6" s="85" t="s">
        <v>461</v>
      </c>
      <c r="C6" s="58">
        <v>2283</v>
      </c>
      <c r="D6" s="42">
        <v>38.992314261315116</v>
      </c>
      <c r="E6" s="58">
        <v>2857</v>
      </c>
      <c r="F6" s="42">
        <v>51.036084315827082</v>
      </c>
      <c r="G6" s="58">
        <v>3886</v>
      </c>
      <c r="H6" s="42">
        <v>48.556791203298758</v>
      </c>
      <c r="I6" s="58">
        <v>4263</v>
      </c>
      <c r="J6" s="42">
        <v>51.975128017556692</v>
      </c>
      <c r="K6" s="58">
        <v>4548</v>
      </c>
      <c r="L6" s="42">
        <v>52.348066298342545</v>
      </c>
      <c r="M6" s="58">
        <v>4874</v>
      </c>
      <c r="N6" s="42">
        <v>52.743209609349641</v>
      </c>
      <c r="O6" s="58">
        <v>6209</v>
      </c>
      <c r="P6" s="42">
        <v>56.574031890660592</v>
      </c>
      <c r="Q6" s="58">
        <v>6398</v>
      </c>
      <c r="R6" s="42">
        <v>54.179016004742145</v>
      </c>
      <c r="S6" s="139">
        <v>5202</v>
      </c>
      <c r="T6" s="115">
        <v>48.955392433653309</v>
      </c>
      <c r="U6" s="139">
        <v>4724</v>
      </c>
      <c r="V6" s="115">
        <v>48.1</v>
      </c>
      <c r="W6" s="126"/>
    </row>
    <row r="7" spans="1:23" ht="12.75" customHeight="1" x14ac:dyDescent="0.35">
      <c r="A7" s="15"/>
      <c r="B7" s="92" t="s">
        <v>462</v>
      </c>
      <c r="C7" s="81">
        <v>230</v>
      </c>
      <c r="D7" s="80">
        <v>3.9282664389410762</v>
      </c>
      <c r="E7" s="81">
        <v>220</v>
      </c>
      <c r="F7" s="80">
        <v>3.9299749910682387</v>
      </c>
      <c r="G7" s="81">
        <v>435</v>
      </c>
      <c r="H7" s="80">
        <v>5.4354617018618017</v>
      </c>
      <c r="I7" s="81">
        <v>454</v>
      </c>
      <c r="J7" s="80">
        <v>5.5352353084613508</v>
      </c>
      <c r="K7" s="81">
        <v>285</v>
      </c>
      <c r="L7" s="80">
        <v>3.2803867403314917</v>
      </c>
      <c r="M7" s="81">
        <v>322</v>
      </c>
      <c r="N7" s="80">
        <v>3.4844713775565417</v>
      </c>
      <c r="O7" s="81">
        <v>786</v>
      </c>
      <c r="P7" s="80">
        <v>7.1617312072892947</v>
      </c>
      <c r="Q7" s="81">
        <v>1005</v>
      </c>
      <c r="R7" s="80">
        <v>8.5104581251587774</v>
      </c>
      <c r="S7" s="148">
        <v>936</v>
      </c>
      <c r="T7" s="151">
        <v>8.8094117647058816</v>
      </c>
      <c r="U7" s="148">
        <v>886</v>
      </c>
      <c r="V7" s="151">
        <v>9</v>
      </c>
      <c r="W7" s="126"/>
    </row>
    <row r="8" spans="1:23" ht="12.75" customHeight="1" x14ac:dyDescent="0.35">
      <c r="A8" s="15"/>
      <c r="B8" s="37" t="s">
        <v>463</v>
      </c>
      <c r="C8" s="58">
        <v>1815</v>
      </c>
      <c r="D8" s="42">
        <v>30.999146029035014</v>
      </c>
      <c r="E8" s="58">
        <v>1196</v>
      </c>
      <c r="F8" s="42">
        <v>21.364773133261881</v>
      </c>
      <c r="G8" s="58">
        <v>1099</v>
      </c>
      <c r="H8" s="42">
        <v>13.732350368611771</v>
      </c>
      <c r="I8" s="58">
        <v>770</v>
      </c>
      <c r="J8" s="42">
        <v>9.3879541575225556</v>
      </c>
      <c r="K8" s="58">
        <v>601</v>
      </c>
      <c r="L8" s="42">
        <v>6.9175874769797421</v>
      </c>
      <c r="M8" s="58">
        <v>641</v>
      </c>
      <c r="N8" s="42">
        <v>6.9364787360675253</v>
      </c>
      <c r="O8" s="58">
        <v>638</v>
      </c>
      <c r="P8" s="42">
        <v>5.8132118451025052</v>
      </c>
      <c r="Q8" s="58">
        <v>754</v>
      </c>
      <c r="R8" s="42">
        <v>6.384960623253451</v>
      </c>
      <c r="S8" s="139">
        <v>724</v>
      </c>
      <c r="T8" s="115">
        <v>6.8134763786937693</v>
      </c>
      <c r="U8" s="139">
        <v>601</v>
      </c>
      <c r="V8" s="115">
        <v>6.1</v>
      </c>
      <c r="W8" s="126"/>
    </row>
    <row r="9" spans="1:23" ht="13.9" x14ac:dyDescent="0.35">
      <c r="A9" s="16"/>
      <c r="B9" s="37" t="s">
        <v>464</v>
      </c>
      <c r="C9" s="58">
        <v>268</v>
      </c>
      <c r="D9" s="63">
        <v>4.5772843723313406</v>
      </c>
      <c r="E9" s="58">
        <v>273</v>
      </c>
      <c r="F9" s="63">
        <v>4.876741693461951</v>
      </c>
      <c r="G9" s="58">
        <v>651</v>
      </c>
      <c r="H9" s="63">
        <v>8.1344495814069724</v>
      </c>
      <c r="I9" s="58">
        <v>784</v>
      </c>
      <c r="J9" s="63">
        <v>9.5586442331138741</v>
      </c>
      <c r="K9" s="58">
        <v>802</v>
      </c>
      <c r="L9" s="63">
        <v>9.2311233885819526</v>
      </c>
      <c r="M9" s="58">
        <v>704</v>
      </c>
      <c r="N9" s="63">
        <v>7.6182231360242394</v>
      </c>
      <c r="O9" s="58">
        <v>932</v>
      </c>
      <c r="P9" s="63">
        <v>8.4920273348519348</v>
      </c>
      <c r="Q9" s="58">
        <v>1139</v>
      </c>
      <c r="R9" s="63">
        <v>9.6451858751799477</v>
      </c>
      <c r="S9" s="139">
        <v>1507</v>
      </c>
      <c r="T9" s="115">
        <v>14.182194616977226</v>
      </c>
      <c r="U9" s="139">
        <v>1401</v>
      </c>
      <c r="V9" s="115">
        <v>14.3</v>
      </c>
      <c r="W9" s="126"/>
    </row>
    <row r="10" spans="1:23" x14ac:dyDescent="0.35">
      <c r="A10" s="16"/>
      <c r="B10" s="37" t="s">
        <v>465</v>
      </c>
      <c r="C10" s="58">
        <v>45</v>
      </c>
      <c r="D10" s="42">
        <v>0.76857386848847142</v>
      </c>
      <c r="E10" s="58">
        <v>19</v>
      </c>
      <c r="F10" s="42">
        <v>0.33940693104680242</v>
      </c>
      <c r="G10" s="58">
        <v>27</v>
      </c>
      <c r="H10" s="42">
        <v>0.33737348494314634</v>
      </c>
      <c r="I10" s="58">
        <v>18</v>
      </c>
      <c r="J10" s="42">
        <v>0.21945866861741037</v>
      </c>
      <c r="K10" s="58">
        <v>21</v>
      </c>
      <c r="L10" s="42">
        <v>0.24171270718232044</v>
      </c>
      <c r="M10" s="58">
        <v>29</v>
      </c>
      <c r="N10" s="42">
        <v>0.31381885077372579</v>
      </c>
      <c r="O10" s="58">
        <v>33</v>
      </c>
      <c r="P10" s="42">
        <v>0.30068337129840544</v>
      </c>
      <c r="Q10" s="58">
        <v>39</v>
      </c>
      <c r="R10" s="42">
        <v>0.33025658396138535</v>
      </c>
      <c r="S10" s="139">
        <v>36</v>
      </c>
      <c r="T10" s="115">
        <v>0.33879164313946925</v>
      </c>
      <c r="U10" s="139">
        <v>49</v>
      </c>
      <c r="V10" s="115">
        <v>0.5</v>
      </c>
      <c r="W10" s="126"/>
    </row>
    <row r="11" spans="1:23" ht="13.9" x14ac:dyDescent="0.35">
      <c r="A11" s="16"/>
      <c r="B11" s="37" t="s">
        <v>466</v>
      </c>
      <c r="C11" s="58">
        <v>1297</v>
      </c>
      <c r="D11" s="79">
        <v>22.152006831767721</v>
      </c>
      <c r="E11" s="58">
        <v>1120</v>
      </c>
      <c r="F11" s="79">
        <v>20.007145409074671</v>
      </c>
      <c r="G11" s="58">
        <v>2054</v>
      </c>
      <c r="H11" s="79">
        <v>25.665375484193426</v>
      </c>
      <c r="I11" s="58">
        <v>2051</v>
      </c>
      <c r="J11" s="79">
        <v>25.006096074128259</v>
      </c>
      <c r="K11" s="58">
        <v>2254</v>
      </c>
      <c r="L11" s="79">
        <v>25.943830570902392</v>
      </c>
      <c r="M11" s="58">
        <v>2485</v>
      </c>
      <c r="N11" s="79">
        <v>26.891029109403746</v>
      </c>
      <c r="O11" s="58">
        <v>2564</v>
      </c>
      <c r="P11" s="79">
        <v>23.362186788154897</v>
      </c>
      <c r="Q11" s="58">
        <v>3043</v>
      </c>
      <c r="R11" s="79">
        <v>25.768481666525535</v>
      </c>
      <c r="S11" s="139">
        <v>2876</v>
      </c>
      <c r="T11" s="115">
        <v>27.065687935253152</v>
      </c>
      <c r="U11" s="139">
        <v>2785</v>
      </c>
      <c r="V11" s="115">
        <v>28.4</v>
      </c>
      <c r="W11" s="126"/>
    </row>
    <row r="12" spans="1:23" ht="13.9" x14ac:dyDescent="0.35">
      <c r="A12" s="16"/>
      <c r="B12" s="37" t="s">
        <v>467</v>
      </c>
      <c r="C12" s="58">
        <v>119</v>
      </c>
      <c r="D12" s="42">
        <v>2.0324508966695132</v>
      </c>
      <c r="E12" s="58">
        <v>101</v>
      </c>
      <c r="F12" s="42">
        <v>1.8042157913540553</v>
      </c>
      <c r="G12" s="58">
        <v>235</v>
      </c>
      <c r="H12" s="42">
        <v>2.9363988504310883</v>
      </c>
      <c r="I12" s="58">
        <v>252</v>
      </c>
      <c r="J12" s="42">
        <v>3.0724213606437454</v>
      </c>
      <c r="K12" s="58">
        <v>327</v>
      </c>
      <c r="L12" s="42">
        <v>3.7638121546961325</v>
      </c>
      <c r="M12" s="58">
        <v>373</v>
      </c>
      <c r="N12" s="42">
        <v>4.0363597013310253</v>
      </c>
      <c r="O12" s="58">
        <v>337</v>
      </c>
      <c r="P12" s="42">
        <v>3.070615034168565</v>
      </c>
      <c r="Q12" s="58">
        <v>292</v>
      </c>
      <c r="R12" s="42">
        <v>2.4726903209416546</v>
      </c>
      <c r="S12" s="139">
        <v>270</v>
      </c>
      <c r="T12" s="115">
        <v>2.5409373235460193</v>
      </c>
      <c r="U12" s="139">
        <v>237</v>
      </c>
      <c r="V12" s="115">
        <v>2.4</v>
      </c>
      <c r="W12" s="126"/>
    </row>
    <row r="13" spans="1:23" ht="13.9" x14ac:dyDescent="0.35">
      <c r="A13" s="16"/>
      <c r="B13" s="37" t="s">
        <v>468</v>
      </c>
      <c r="C13" s="58">
        <v>28</v>
      </c>
      <c r="D13" s="42">
        <v>0.47822374039282667</v>
      </c>
      <c r="E13" s="58">
        <v>32</v>
      </c>
      <c r="F13" s="42">
        <v>0.57163272597356196</v>
      </c>
      <c r="G13" s="58">
        <v>51</v>
      </c>
      <c r="H13" s="42">
        <v>0.6372610271148319</v>
      </c>
      <c r="I13" s="58">
        <v>64</v>
      </c>
      <c r="J13" s="42">
        <v>0.78029748841745916</v>
      </c>
      <c r="K13" s="58">
        <v>135</v>
      </c>
      <c r="L13" s="42">
        <v>1.5538674033149171</v>
      </c>
      <c r="M13" s="58">
        <v>135</v>
      </c>
      <c r="N13" s="42">
        <v>1.4608808570501028</v>
      </c>
      <c r="O13" s="58">
        <v>262</v>
      </c>
      <c r="P13" s="42">
        <v>2.3872437357630982</v>
      </c>
      <c r="Q13" s="58">
        <v>144</v>
      </c>
      <c r="R13" s="42">
        <v>1.2194089253958844</v>
      </c>
      <c r="S13" s="139">
        <v>11</v>
      </c>
      <c r="T13" s="115">
        <v>0.10351966873706005</v>
      </c>
      <c r="U13" s="139">
        <v>19</v>
      </c>
      <c r="V13" s="115">
        <v>0.2</v>
      </c>
      <c r="W13" s="126"/>
    </row>
    <row r="14" spans="1:23" x14ac:dyDescent="0.35">
      <c r="A14" s="16"/>
      <c r="B14" s="51" t="s">
        <v>269</v>
      </c>
      <c r="C14" s="71">
        <v>5855</v>
      </c>
      <c r="D14" s="69">
        <v>100</v>
      </c>
      <c r="E14" s="71">
        <v>5598</v>
      </c>
      <c r="F14" s="69">
        <v>100</v>
      </c>
      <c r="G14" s="71">
        <v>8003</v>
      </c>
      <c r="H14" s="69">
        <v>100</v>
      </c>
      <c r="I14" s="71">
        <v>8202</v>
      </c>
      <c r="J14" s="69">
        <v>100</v>
      </c>
      <c r="K14" s="71">
        <v>8688</v>
      </c>
      <c r="L14" s="69">
        <v>100</v>
      </c>
      <c r="M14" s="71">
        <v>9241</v>
      </c>
      <c r="N14" s="69">
        <v>100</v>
      </c>
      <c r="O14" s="71">
        <v>10975</v>
      </c>
      <c r="P14" s="69">
        <v>100</v>
      </c>
      <c r="Q14" s="71">
        <v>11809</v>
      </c>
      <c r="R14" s="69">
        <v>100</v>
      </c>
      <c r="S14" s="146">
        <v>10626</v>
      </c>
      <c r="T14" s="149">
        <v>100</v>
      </c>
      <c r="U14" s="146">
        <v>9816</v>
      </c>
      <c r="V14" s="149">
        <v>100</v>
      </c>
      <c r="W14" s="126"/>
    </row>
    <row r="15" spans="1:23" x14ac:dyDescent="0.35">
      <c r="A15" s="16"/>
      <c r="B15" s="34"/>
      <c r="C15" s="45"/>
      <c r="D15" s="42"/>
      <c r="E15" s="45"/>
      <c r="F15" s="42"/>
      <c r="G15" s="45"/>
      <c r="H15" s="42"/>
      <c r="I15" s="45"/>
      <c r="J15" s="42"/>
      <c r="K15" s="45"/>
      <c r="L15" s="42"/>
      <c r="M15" s="45"/>
      <c r="N15" s="42"/>
      <c r="O15" s="45"/>
      <c r="P15" s="42"/>
      <c r="Q15" s="45"/>
      <c r="R15" s="42"/>
      <c r="W15" s="126"/>
    </row>
    <row r="16" spans="1:23" x14ac:dyDescent="0.35">
      <c r="A16" s="16"/>
      <c r="B16" s="37"/>
      <c r="C16" s="58"/>
      <c r="D16" s="42"/>
      <c r="E16" s="58"/>
      <c r="F16" s="42"/>
      <c r="G16" s="58"/>
      <c r="H16" s="42"/>
      <c r="I16" s="58"/>
      <c r="J16" s="42"/>
      <c r="K16" s="58"/>
      <c r="L16" s="42"/>
      <c r="M16" s="58"/>
      <c r="N16" s="42"/>
      <c r="O16" s="58"/>
      <c r="P16" s="42"/>
      <c r="Q16" s="58"/>
      <c r="R16" s="42"/>
      <c r="W16" s="126"/>
    </row>
    <row r="17" spans="1:25" x14ac:dyDescent="0.35">
      <c r="A17" s="16"/>
      <c r="B17" s="36" t="s">
        <v>469</v>
      </c>
      <c r="C17" s="45"/>
      <c r="D17" s="42"/>
      <c r="E17" s="45"/>
      <c r="F17" s="42"/>
      <c r="G17" s="45"/>
      <c r="H17" s="42"/>
      <c r="I17" s="45"/>
      <c r="J17" s="42"/>
      <c r="K17" s="45"/>
      <c r="L17" s="42"/>
      <c r="M17" s="45"/>
      <c r="N17" s="42"/>
      <c r="O17" s="45"/>
      <c r="P17" s="42"/>
      <c r="Q17" s="45"/>
      <c r="R17" s="42"/>
      <c r="W17" s="126"/>
    </row>
    <row r="18" spans="1:25" ht="12.75" customHeight="1" x14ac:dyDescent="0.35">
      <c r="A18" s="15"/>
      <c r="B18" s="85" t="s">
        <v>461</v>
      </c>
      <c r="C18" s="58">
        <v>242</v>
      </c>
      <c r="D18" s="42">
        <v>32.138114209827357</v>
      </c>
      <c r="E18" s="58">
        <v>305</v>
      </c>
      <c r="F18" s="42">
        <v>33.964365256124722</v>
      </c>
      <c r="G18" s="58">
        <v>341</v>
      </c>
      <c r="H18" s="42">
        <v>33.862959285004969</v>
      </c>
      <c r="I18" s="58">
        <v>452</v>
      </c>
      <c r="J18" s="42">
        <v>36.51050080775444</v>
      </c>
      <c r="K18" s="58">
        <v>547</v>
      </c>
      <c r="L18" s="42">
        <v>39.897884755652804</v>
      </c>
      <c r="M18" s="58">
        <v>627</v>
      </c>
      <c r="N18" s="42">
        <v>40.74074074074074</v>
      </c>
      <c r="O18" s="58">
        <v>812</v>
      </c>
      <c r="P18" s="42">
        <v>45.061043285238625</v>
      </c>
      <c r="Q18" s="58">
        <v>726</v>
      </c>
      <c r="R18" s="42">
        <v>41.367521367521363</v>
      </c>
      <c r="S18" s="139">
        <v>464</v>
      </c>
      <c r="T18" s="42">
        <v>33.64757070340827</v>
      </c>
      <c r="U18" s="139">
        <v>357</v>
      </c>
      <c r="V18" s="42">
        <v>29.5</v>
      </c>
      <c r="X18" s="58"/>
      <c r="Y18" s="42"/>
    </row>
    <row r="19" spans="1:25" ht="12.75" customHeight="1" x14ac:dyDescent="0.35">
      <c r="A19" s="15"/>
      <c r="B19" s="92" t="s">
        <v>462</v>
      </c>
      <c r="C19" s="81">
        <v>27</v>
      </c>
      <c r="D19" s="80">
        <v>3.5856573705179287</v>
      </c>
      <c r="E19" s="81">
        <v>29</v>
      </c>
      <c r="F19" s="80">
        <v>3.229398663697105</v>
      </c>
      <c r="G19" s="81">
        <v>29</v>
      </c>
      <c r="H19" s="80">
        <v>2.8798411122144985</v>
      </c>
      <c r="I19" s="81">
        <v>126</v>
      </c>
      <c r="J19" s="80">
        <v>10.177705977382875</v>
      </c>
      <c r="K19" s="81">
        <v>136</v>
      </c>
      <c r="L19" s="80">
        <v>9.919766593727207</v>
      </c>
      <c r="M19" s="81">
        <v>154</v>
      </c>
      <c r="N19" s="80">
        <v>10.00649772579597</v>
      </c>
      <c r="O19" s="81">
        <v>179</v>
      </c>
      <c r="P19" s="80">
        <v>9.9334073251942279</v>
      </c>
      <c r="Q19" s="81">
        <v>192</v>
      </c>
      <c r="R19" s="80">
        <v>10.94017094017094</v>
      </c>
      <c r="S19" s="148">
        <v>123</v>
      </c>
      <c r="T19" s="80">
        <v>8.9195068890500355</v>
      </c>
      <c r="U19" s="148">
        <v>102</v>
      </c>
      <c r="V19" s="80">
        <v>8.4</v>
      </c>
      <c r="X19" s="81"/>
      <c r="Y19" s="80"/>
    </row>
    <row r="20" spans="1:25" ht="12.75" customHeight="1" x14ac:dyDescent="0.35">
      <c r="A20" s="15"/>
      <c r="B20" s="37" t="s">
        <v>463</v>
      </c>
      <c r="C20" s="58">
        <v>160</v>
      </c>
      <c r="D20" s="42">
        <v>21.248339973439574</v>
      </c>
      <c r="E20" s="58">
        <v>118</v>
      </c>
      <c r="F20" s="42">
        <v>13.140311804008908</v>
      </c>
      <c r="G20" s="58">
        <v>102</v>
      </c>
      <c r="H20" s="42">
        <v>10.12909632571996</v>
      </c>
      <c r="I20" s="58">
        <v>82</v>
      </c>
      <c r="J20" s="42">
        <v>6.6235864297253633</v>
      </c>
      <c r="K20" s="58">
        <v>69</v>
      </c>
      <c r="L20" s="42">
        <v>5.0328227571115978</v>
      </c>
      <c r="M20" s="58">
        <v>82</v>
      </c>
      <c r="N20" s="42">
        <v>5.3281351526965555</v>
      </c>
      <c r="O20" s="58">
        <v>70</v>
      </c>
      <c r="P20" s="42">
        <v>3.8845726970033292</v>
      </c>
      <c r="Q20" s="58">
        <v>87</v>
      </c>
      <c r="R20" s="42">
        <v>4.9572649572649574</v>
      </c>
      <c r="S20" s="139">
        <v>65</v>
      </c>
      <c r="T20" s="42">
        <v>4.7135605511240026</v>
      </c>
      <c r="U20" s="139">
        <v>52</v>
      </c>
      <c r="V20" s="42">
        <v>4.3</v>
      </c>
      <c r="X20" s="58"/>
      <c r="Y20" s="42"/>
    </row>
    <row r="21" spans="1:25" ht="13.9" x14ac:dyDescent="0.35">
      <c r="A21" s="16"/>
      <c r="B21" s="37" t="s">
        <v>464</v>
      </c>
      <c r="C21" s="58">
        <v>73</v>
      </c>
      <c r="D21" s="63">
        <v>9.6945551128818064</v>
      </c>
      <c r="E21" s="58">
        <v>93</v>
      </c>
      <c r="F21" s="63">
        <v>10.356347438752785</v>
      </c>
      <c r="G21" s="58">
        <v>132</v>
      </c>
      <c r="H21" s="63">
        <v>13.108242303872888</v>
      </c>
      <c r="I21" s="58">
        <v>156</v>
      </c>
      <c r="J21" s="63">
        <v>12.60096930533118</v>
      </c>
      <c r="K21" s="58">
        <v>107</v>
      </c>
      <c r="L21" s="63">
        <v>7.8045222465353756</v>
      </c>
      <c r="M21" s="58">
        <v>140</v>
      </c>
      <c r="N21" s="63">
        <v>9.0968161143599744</v>
      </c>
      <c r="O21" s="58">
        <v>165</v>
      </c>
      <c r="P21" s="63">
        <v>9.1564927857935636</v>
      </c>
      <c r="Q21" s="58">
        <v>169</v>
      </c>
      <c r="R21" s="63">
        <v>9.6296296296296298</v>
      </c>
      <c r="S21" s="139">
        <v>202</v>
      </c>
      <c r="T21" s="63">
        <v>14.648295866569978</v>
      </c>
      <c r="U21" s="139">
        <v>205</v>
      </c>
      <c r="V21" s="63">
        <v>16.899999999999999</v>
      </c>
      <c r="X21" s="58"/>
      <c r="Y21" s="63"/>
    </row>
    <row r="22" spans="1:25" x14ac:dyDescent="0.35">
      <c r="A22" s="16"/>
      <c r="B22" s="37" t="s">
        <v>465</v>
      </c>
      <c r="C22" s="58" t="s">
        <v>272</v>
      </c>
      <c r="D22" s="42" t="s">
        <v>231</v>
      </c>
      <c r="E22" s="58" t="s">
        <v>272</v>
      </c>
      <c r="F22" s="42" t="s">
        <v>231</v>
      </c>
      <c r="G22" s="58">
        <v>28</v>
      </c>
      <c r="H22" s="42">
        <v>2.7805362462760672</v>
      </c>
      <c r="I22" s="58">
        <v>8</v>
      </c>
      <c r="J22" s="42">
        <v>0.64620355411954766</v>
      </c>
      <c r="K22" s="58">
        <v>7</v>
      </c>
      <c r="L22" s="42">
        <v>0.51057622173595918</v>
      </c>
      <c r="M22" s="58" t="s">
        <v>272</v>
      </c>
      <c r="N22" s="42" t="s">
        <v>231</v>
      </c>
      <c r="O22" s="58">
        <v>4</v>
      </c>
      <c r="P22" s="42">
        <v>0.22197558268590456</v>
      </c>
      <c r="Q22" s="58">
        <v>5</v>
      </c>
      <c r="R22" s="42">
        <v>0.28490028490028491</v>
      </c>
      <c r="S22" s="139">
        <v>5</v>
      </c>
      <c r="T22" s="42">
        <v>0.36258158085569253</v>
      </c>
      <c r="U22" s="58" t="s">
        <v>272</v>
      </c>
      <c r="V22" s="42" t="s">
        <v>231</v>
      </c>
      <c r="X22" s="58"/>
      <c r="Y22" s="42"/>
    </row>
    <row r="23" spans="1:25" ht="13.9" x14ac:dyDescent="0.35">
      <c r="A23" s="16"/>
      <c r="B23" s="37" t="s">
        <v>466</v>
      </c>
      <c r="C23" s="58">
        <v>263</v>
      </c>
      <c r="D23" s="79">
        <v>34.926958831341302</v>
      </c>
      <c r="E23" s="58">
        <v>359</v>
      </c>
      <c r="F23" s="79">
        <v>39.977728285077951</v>
      </c>
      <c r="G23" s="58">
        <v>381</v>
      </c>
      <c r="H23" s="79">
        <v>37.835153922542204</v>
      </c>
      <c r="I23" s="58">
        <v>509</v>
      </c>
      <c r="J23" s="79">
        <v>41.114701130856218</v>
      </c>
      <c r="K23" s="58">
        <v>583</v>
      </c>
      <c r="L23" s="79">
        <v>42.523705324580597</v>
      </c>
      <c r="M23" s="58">
        <v>619</v>
      </c>
      <c r="N23" s="79">
        <v>40.220922677063022</v>
      </c>
      <c r="O23" s="58">
        <v>652</v>
      </c>
      <c r="P23" s="79">
        <v>36.18201997780244</v>
      </c>
      <c r="Q23" s="58">
        <v>708</v>
      </c>
      <c r="R23" s="79">
        <v>40.341880341880341</v>
      </c>
      <c r="S23" s="139">
        <v>628</v>
      </c>
      <c r="T23" s="79">
        <v>45.540246555474987</v>
      </c>
      <c r="U23" s="139">
        <v>577</v>
      </c>
      <c r="V23" s="79">
        <v>47.7</v>
      </c>
      <c r="X23" s="58"/>
      <c r="Y23" s="79"/>
    </row>
    <row r="24" spans="1:25" ht="13.9" x14ac:dyDescent="0.35">
      <c r="A24" s="16"/>
      <c r="B24" s="37" t="s">
        <v>467</v>
      </c>
      <c r="C24" s="58">
        <v>10</v>
      </c>
      <c r="D24" s="42">
        <v>1.3280212483399734</v>
      </c>
      <c r="E24" s="58">
        <v>12</v>
      </c>
      <c r="F24" s="42">
        <v>1.3363028953229399</v>
      </c>
      <c r="G24" s="58">
        <v>16</v>
      </c>
      <c r="H24" s="42">
        <v>1.5888778550148956</v>
      </c>
      <c r="I24" s="58">
        <v>20</v>
      </c>
      <c r="J24" s="42">
        <v>1.615508885298869</v>
      </c>
      <c r="K24" s="58">
        <v>19</v>
      </c>
      <c r="L24" s="42">
        <v>1.3858497447118892</v>
      </c>
      <c r="M24" s="58">
        <v>29</v>
      </c>
      <c r="N24" s="42">
        <v>1.8843404808317088</v>
      </c>
      <c r="O24" s="58">
        <v>22</v>
      </c>
      <c r="P24" s="42">
        <v>1.2208657047724751</v>
      </c>
      <c r="Q24" s="58">
        <v>16</v>
      </c>
      <c r="R24" s="42">
        <v>0.91168091168091159</v>
      </c>
      <c r="S24" s="139">
        <v>11</v>
      </c>
      <c r="T24" s="42">
        <v>0.79767947788252358</v>
      </c>
      <c r="U24" s="139">
        <v>13</v>
      </c>
      <c r="V24" s="42">
        <v>1.1000000000000001</v>
      </c>
      <c r="X24" s="58"/>
      <c r="Y24" s="42"/>
    </row>
    <row r="25" spans="1:25" ht="13.9" x14ac:dyDescent="0.35">
      <c r="A25" s="16"/>
      <c r="B25" s="37" t="s">
        <v>468</v>
      </c>
      <c r="C25" s="58" t="s">
        <v>272</v>
      </c>
      <c r="D25" s="42" t="s">
        <v>231</v>
      </c>
      <c r="E25" s="58">
        <v>9</v>
      </c>
      <c r="F25" s="42">
        <v>1.0022271714922049</v>
      </c>
      <c r="G25" s="58">
        <v>7</v>
      </c>
      <c r="H25" s="42">
        <v>0.6951340615690168</v>
      </c>
      <c r="I25" s="58">
        <v>11</v>
      </c>
      <c r="J25" s="42">
        <v>0.88852988691437806</v>
      </c>
      <c r="K25" s="58">
        <v>39</v>
      </c>
      <c r="L25" s="42">
        <v>2.8446389496717726</v>
      </c>
      <c r="M25" s="58">
        <v>39</v>
      </c>
      <c r="N25" s="42">
        <v>2.53411306042885</v>
      </c>
      <c r="O25" s="58">
        <v>77</v>
      </c>
      <c r="P25" s="42">
        <v>4.2730299667036631</v>
      </c>
      <c r="Q25" s="58">
        <v>44</v>
      </c>
      <c r="R25" s="42">
        <v>2.5071225071225069</v>
      </c>
      <c r="S25" s="139">
        <v>4</v>
      </c>
      <c r="T25" s="42">
        <v>0.29006526468455401</v>
      </c>
      <c r="U25" s="58" t="s">
        <v>272</v>
      </c>
      <c r="V25" s="42" t="s">
        <v>231</v>
      </c>
      <c r="X25" s="58"/>
      <c r="Y25" s="42"/>
    </row>
    <row r="26" spans="1:25" x14ac:dyDescent="0.35">
      <c r="A26" s="16"/>
      <c r="B26" s="51" t="s">
        <v>269</v>
      </c>
      <c r="C26" s="71">
        <v>753</v>
      </c>
      <c r="D26" s="69">
        <v>100</v>
      </c>
      <c r="E26" s="71">
        <v>898</v>
      </c>
      <c r="F26" s="69">
        <v>100</v>
      </c>
      <c r="G26" s="71">
        <v>1007</v>
      </c>
      <c r="H26" s="69">
        <v>100</v>
      </c>
      <c r="I26" s="71">
        <v>1238</v>
      </c>
      <c r="J26" s="69">
        <v>100</v>
      </c>
      <c r="K26" s="71">
        <v>1371</v>
      </c>
      <c r="L26" s="69">
        <v>100</v>
      </c>
      <c r="M26" s="71">
        <v>1539</v>
      </c>
      <c r="N26" s="69">
        <v>100</v>
      </c>
      <c r="O26" s="71">
        <v>1802</v>
      </c>
      <c r="P26" s="69">
        <v>100</v>
      </c>
      <c r="Q26" s="71">
        <v>1755</v>
      </c>
      <c r="R26" s="69">
        <v>99.999999999999986</v>
      </c>
      <c r="S26" s="146">
        <v>1379</v>
      </c>
      <c r="T26" s="149">
        <v>100</v>
      </c>
      <c r="U26" s="146">
        <v>1210</v>
      </c>
      <c r="V26" s="149">
        <v>100</v>
      </c>
      <c r="W26" s="126"/>
      <c r="X26" s="71"/>
      <c r="Y26" s="69"/>
    </row>
    <row r="27" spans="1:25" x14ac:dyDescent="0.35">
      <c r="A27" s="16"/>
      <c r="B27" s="37"/>
      <c r="C27" s="58"/>
      <c r="D27" s="42"/>
      <c r="E27" s="58"/>
      <c r="F27" s="42"/>
      <c r="G27" s="58"/>
      <c r="H27" s="42"/>
      <c r="I27" s="58"/>
      <c r="J27" s="42"/>
      <c r="K27" s="58"/>
      <c r="L27" s="42"/>
      <c r="M27" s="58"/>
      <c r="N27" s="42"/>
      <c r="O27" s="58"/>
      <c r="P27" s="42"/>
      <c r="Q27" s="58"/>
      <c r="R27" s="42"/>
      <c r="W27" s="126"/>
    </row>
    <row r="28" spans="1:25" x14ac:dyDescent="0.35">
      <c r="A28" s="16"/>
      <c r="B28" s="36"/>
      <c r="C28" s="45"/>
      <c r="D28" s="42"/>
      <c r="E28" s="45"/>
      <c r="F28" s="42"/>
      <c r="G28" s="45"/>
      <c r="H28" s="42"/>
      <c r="I28" s="45"/>
      <c r="J28" s="42"/>
      <c r="K28" s="45"/>
      <c r="L28" s="42"/>
      <c r="M28" s="45"/>
      <c r="N28" s="42"/>
      <c r="O28" s="45"/>
      <c r="P28" s="42"/>
      <c r="Q28" s="45"/>
      <c r="R28" s="42"/>
      <c r="W28" s="126"/>
    </row>
    <row r="29" spans="1:25" x14ac:dyDescent="0.35">
      <c r="A29" s="16"/>
      <c r="B29" s="36" t="s">
        <v>470</v>
      </c>
      <c r="C29" s="45"/>
      <c r="D29" s="42"/>
      <c r="E29" s="45"/>
      <c r="F29" s="42"/>
      <c r="G29" s="45"/>
      <c r="H29" s="42"/>
      <c r="I29" s="45"/>
      <c r="J29" s="42"/>
      <c r="K29" s="45"/>
      <c r="L29" s="42"/>
      <c r="M29" s="45"/>
      <c r="N29" s="42"/>
      <c r="O29" s="45"/>
      <c r="P29" s="42"/>
      <c r="Q29" s="45"/>
      <c r="R29" s="42"/>
      <c r="S29" s="58"/>
      <c r="U29" s="58"/>
      <c r="W29" s="126"/>
    </row>
    <row r="30" spans="1:25" ht="12.75" customHeight="1" x14ac:dyDescent="0.35">
      <c r="A30" s="15"/>
      <c r="B30" s="85" t="s">
        <v>461</v>
      </c>
      <c r="C30" s="58">
        <v>2525</v>
      </c>
      <c r="D30" s="42">
        <v>38.211259079903151</v>
      </c>
      <c r="E30" s="58">
        <v>3162</v>
      </c>
      <c r="F30" s="42">
        <v>48.676108374384235</v>
      </c>
      <c r="G30" s="58">
        <v>4227</v>
      </c>
      <c r="H30" s="42">
        <v>46.91453940066593</v>
      </c>
      <c r="I30" s="58">
        <v>4715</v>
      </c>
      <c r="J30" s="42">
        <v>49.947033898305079</v>
      </c>
      <c r="K30" s="58">
        <v>5095</v>
      </c>
      <c r="L30" s="42">
        <v>50.65115816681579</v>
      </c>
      <c r="M30" s="58">
        <v>5501</v>
      </c>
      <c r="N30" s="42">
        <v>51.029684601113168</v>
      </c>
      <c r="O30" s="58">
        <v>7021</v>
      </c>
      <c r="P30" s="42">
        <v>54.950301322689214</v>
      </c>
      <c r="Q30" s="58">
        <v>7124</v>
      </c>
      <c r="R30" s="42">
        <v>52.521380123857263</v>
      </c>
      <c r="S30" s="139">
        <v>5666</v>
      </c>
      <c r="T30" s="115">
        <f>S30/12005*100</f>
        <v>47.197001249479378</v>
      </c>
      <c r="U30" s="139">
        <v>5081</v>
      </c>
      <c r="V30" s="115">
        <v>46.1</v>
      </c>
      <c r="W30" s="125"/>
      <c r="Y30" s="73"/>
    </row>
    <row r="31" spans="1:25" ht="12.75" customHeight="1" x14ac:dyDescent="0.35">
      <c r="A31" s="15"/>
      <c r="B31" s="92" t="s">
        <v>462</v>
      </c>
      <c r="C31" s="81">
        <v>257</v>
      </c>
      <c r="D31" s="80">
        <v>3.8892251815980634</v>
      </c>
      <c r="E31" s="81">
        <v>249</v>
      </c>
      <c r="F31" s="80">
        <v>3.833128078817734</v>
      </c>
      <c r="G31" s="81">
        <v>464</v>
      </c>
      <c r="H31" s="80">
        <v>5.2</v>
      </c>
      <c r="I31" s="81">
        <v>580</v>
      </c>
      <c r="J31" s="80">
        <v>6.1440677966101696</v>
      </c>
      <c r="K31" s="81">
        <v>421</v>
      </c>
      <c r="L31" s="80">
        <v>4.1853066905258975</v>
      </c>
      <c r="M31" s="81">
        <v>476</v>
      </c>
      <c r="N31" s="80">
        <v>4.4155844155844157</v>
      </c>
      <c r="O31" s="81">
        <v>965</v>
      </c>
      <c r="P31" s="80">
        <v>7.5526336385693043</v>
      </c>
      <c r="Q31" s="81">
        <v>1197</v>
      </c>
      <c r="R31" s="80">
        <v>8.824830433500443</v>
      </c>
      <c r="S31" s="148">
        <v>1059</v>
      </c>
      <c r="T31" s="151">
        <v>8.8220593135621463</v>
      </c>
      <c r="U31" s="148">
        <v>988</v>
      </c>
      <c r="V31" s="151">
        <v>9</v>
      </c>
      <c r="W31" s="126"/>
      <c r="Y31" s="73"/>
    </row>
    <row r="32" spans="1:25" ht="12.75" customHeight="1" x14ac:dyDescent="0.35">
      <c r="A32" s="15"/>
      <c r="B32" s="37" t="s">
        <v>463</v>
      </c>
      <c r="C32" s="58">
        <v>1975</v>
      </c>
      <c r="D32" s="42">
        <v>29.888014527845037</v>
      </c>
      <c r="E32" s="58">
        <v>1314</v>
      </c>
      <c r="F32" s="42">
        <v>20.22783251231527</v>
      </c>
      <c r="G32" s="58">
        <v>1201</v>
      </c>
      <c r="H32" s="42">
        <v>13.329633740288568</v>
      </c>
      <c r="I32" s="58">
        <v>852</v>
      </c>
      <c r="J32" s="42">
        <v>9.0254237288135606</v>
      </c>
      <c r="K32" s="58">
        <v>670</v>
      </c>
      <c r="L32" s="42">
        <v>6.6607018590317129</v>
      </c>
      <c r="M32" s="58">
        <v>723</v>
      </c>
      <c r="N32" s="42">
        <v>6.7068645640074216</v>
      </c>
      <c r="O32" s="58">
        <v>708</v>
      </c>
      <c r="P32" s="42">
        <v>5.5412068560694996</v>
      </c>
      <c r="Q32" s="58">
        <v>841</v>
      </c>
      <c r="R32" s="42">
        <v>6.2002359186080804</v>
      </c>
      <c r="S32" s="139">
        <v>789</v>
      </c>
      <c r="T32" s="115">
        <f t="shared" ref="T32:T37" si="0">S32/12005*100</f>
        <v>6.5722615576842989</v>
      </c>
      <c r="U32" s="139">
        <v>653</v>
      </c>
      <c r="V32" s="115">
        <v>5.9</v>
      </c>
      <c r="W32" s="125"/>
      <c r="Y32" s="73"/>
    </row>
    <row r="33" spans="1:25" ht="13.9" x14ac:dyDescent="0.35">
      <c r="A33" s="16"/>
      <c r="B33" s="37" t="s">
        <v>464</v>
      </c>
      <c r="C33" s="58">
        <v>341</v>
      </c>
      <c r="D33" s="55">
        <v>5.1604116222760288</v>
      </c>
      <c r="E33" s="58">
        <v>366</v>
      </c>
      <c r="F33" s="55">
        <v>5.6342364532019706</v>
      </c>
      <c r="G33" s="58">
        <v>783</v>
      </c>
      <c r="H33" s="55">
        <v>8.6903440621531622</v>
      </c>
      <c r="I33" s="58">
        <v>940</v>
      </c>
      <c r="J33" s="55">
        <v>9.9576271186440675</v>
      </c>
      <c r="K33" s="58">
        <v>909</v>
      </c>
      <c r="L33" s="55">
        <v>9.0366835669549666</v>
      </c>
      <c r="M33" s="58">
        <v>844</v>
      </c>
      <c r="N33" s="55">
        <v>7.8293135435992571</v>
      </c>
      <c r="O33" s="58">
        <v>1097</v>
      </c>
      <c r="P33" s="55">
        <v>8.5857400015653127</v>
      </c>
      <c r="Q33" s="58">
        <v>1308</v>
      </c>
      <c r="R33" s="55">
        <v>9.6431731052786791</v>
      </c>
      <c r="S33" s="139">
        <v>1709</v>
      </c>
      <c r="T33" s="115">
        <f t="shared" si="0"/>
        <v>14.235735110370678</v>
      </c>
      <c r="U33" s="139">
        <v>1606</v>
      </c>
      <c r="V33" s="115">
        <v>14.6</v>
      </c>
      <c r="W33" s="126"/>
      <c r="Y33" s="73"/>
    </row>
    <row r="34" spans="1:25" x14ac:dyDescent="0.35">
      <c r="A34" s="16"/>
      <c r="B34" s="37" t="s">
        <v>465</v>
      </c>
      <c r="C34" s="58">
        <v>48</v>
      </c>
      <c r="D34" s="42">
        <v>0.72639225181598066</v>
      </c>
      <c r="E34" s="58">
        <v>21</v>
      </c>
      <c r="F34" s="42">
        <v>0.32327586206896552</v>
      </c>
      <c r="G34" s="58">
        <v>55</v>
      </c>
      <c r="H34" s="42">
        <v>0.61043285238623757</v>
      </c>
      <c r="I34" s="58">
        <v>26</v>
      </c>
      <c r="J34" s="42">
        <v>0.27542372881355931</v>
      </c>
      <c r="K34" s="58">
        <v>28</v>
      </c>
      <c r="L34" s="42">
        <v>0.27835768963117608</v>
      </c>
      <c r="M34" s="58">
        <v>32</v>
      </c>
      <c r="N34" s="42">
        <v>0.29684601113172543</v>
      </c>
      <c r="O34" s="58">
        <v>37</v>
      </c>
      <c r="P34" s="42">
        <v>0.28958284417312358</v>
      </c>
      <c r="Q34" s="58">
        <v>44</v>
      </c>
      <c r="R34" s="42">
        <v>0.32438808611029196</v>
      </c>
      <c r="S34" s="139">
        <v>41</v>
      </c>
      <c r="T34" s="115">
        <f t="shared" si="0"/>
        <v>0.34152436484797999</v>
      </c>
      <c r="U34" s="139">
        <v>52</v>
      </c>
      <c r="V34" s="115">
        <v>0.5</v>
      </c>
      <c r="W34" s="126"/>
      <c r="Y34" s="73"/>
    </row>
    <row r="35" spans="1:25" ht="13.9" x14ac:dyDescent="0.35">
      <c r="A35" s="16"/>
      <c r="B35" s="37" t="s">
        <v>466</v>
      </c>
      <c r="C35" s="58">
        <v>1560</v>
      </c>
      <c r="D35" s="79">
        <v>23.607748184019371</v>
      </c>
      <c r="E35" s="58">
        <v>1479</v>
      </c>
      <c r="F35" s="79">
        <v>22.767857142857142</v>
      </c>
      <c r="G35" s="58">
        <v>2435</v>
      </c>
      <c r="H35" s="79">
        <v>27.02552719200888</v>
      </c>
      <c r="I35" s="58">
        <v>2560</v>
      </c>
      <c r="J35" s="79">
        <v>27.118644067796609</v>
      </c>
      <c r="K35" s="58">
        <v>2837</v>
      </c>
      <c r="L35" s="79">
        <v>28.203598767273093</v>
      </c>
      <c r="M35" s="58">
        <v>3104</v>
      </c>
      <c r="N35" s="79">
        <v>28.794063079777366</v>
      </c>
      <c r="O35" s="58">
        <v>3216</v>
      </c>
      <c r="P35" s="79">
        <v>25.170227752993661</v>
      </c>
      <c r="Q35" s="58">
        <v>3751</v>
      </c>
      <c r="R35" s="79">
        <v>27.65408434090239</v>
      </c>
      <c r="S35" s="139">
        <v>3504</v>
      </c>
      <c r="T35" s="115">
        <f t="shared" si="0"/>
        <v>29.187838400666386</v>
      </c>
      <c r="U35" s="139">
        <v>3362</v>
      </c>
      <c r="V35" s="115">
        <v>30.5</v>
      </c>
      <c r="W35" s="126"/>
    </row>
    <row r="36" spans="1:25" ht="13.9" x14ac:dyDescent="0.35">
      <c r="A36" s="16"/>
      <c r="B36" s="37" t="s">
        <v>467</v>
      </c>
      <c r="C36" s="58">
        <v>129</v>
      </c>
      <c r="D36" s="42">
        <v>1.9521791767554479</v>
      </c>
      <c r="E36" s="58">
        <v>113</v>
      </c>
      <c r="F36" s="42">
        <v>1.7395320197044335</v>
      </c>
      <c r="G36" s="58">
        <v>251</v>
      </c>
      <c r="H36" s="42">
        <v>2.7857935627081019</v>
      </c>
      <c r="I36" s="58">
        <v>272</v>
      </c>
      <c r="J36" s="42">
        <v>2.8813559322033897</v>
      </c>
      <c r="K36" s="58">
        <v>346</v>
      </c>
      <c r="L36" s="42">
        <v>3.4397057361566756</v>
      </c>
      <c r="M36" s="58">
        <v>402</v>
      </c>
      <c r="N36" s="42">
        <v>3.7291280148423005</v>
      </c>
      <c r="O36" s="58">
        <v>359</v>
      </c>
      <c r="P36" s="42">
        <v>2.8097362448149017</v>
      </c>
      <c r="Q36" s="58">
        <v>308</v>
      </c>
      <c r="R36" s="42">
        <v>2.270716602772044</v>
      </c>
      <c r="S36" s="139">
        <v>281</v>
      </c>
      <c r="T36" s="115">
        <f t="shared" si="0"/>
        <v>2.3406913785922532</v>
      </c>
      <c r="U36" s="139">
        <v>250</v>
      </c>
      <c r="V36" s="115">
        <v>2.2999999999999998</v>
      </c>
      <c r="W36" s="126"/>
    </row>
    <row r="37" spans="1:25" ht="13.9" x14ac:dyDescent="0.35">
      <c r="A37" s="16"/>
      <c r="B37" s="37" t="s">
        <v>468</v>
      </c>
      <c r="C37" s="58">
        <v>30</v>
      </c>
      <c r="D37" s="42">
        <v>0.45399515738498786</v>
      </c>
      <c r="E37" s="58">
        <v>41</v>
      </c>
      <c r="F37" s="42">
        <v>0.63115763546798032</v>
      </c>
      <c r="G37" s="58">
        <v>58</v>
      </c>
      <c r="H37" s="42">
        <v>0.64372918978912319</v>
      </c>
      <c r="I37" s="58">
        <v>75</v>
      </c>
      <c r="J37" s="42">
        <v>0.79449152542372881</v>
      </c>
      <c r="K37" s="58">
        <v>174</v>
      </c>
      <c r="L37" s="42">
        <v>1.7297942141365941</v>
      </c>
      <c r="M37" s="58">
        <v>174</v>
      </c>
      <c r="N37" s="42">
        <v>1.6141001855287569</v>
      </c>
      <c r="O37" s="58">
        <v>339</v>
      </c>
      <c r="P37" s="42">
        <v>2.6532049776942945</v>
      </c>
      <c r="Q37" s="58">
        <v>188</v>
      </c>
      <c r="R37" s="42">
        <v>1.3860218224712475</v>
      </c>
      <c r="S37" s="139">
        <v>15</v>
      </c>
      <c r="T37" s="115">
        <f t="shared" si="0"/>
        <v>0.12494793835901709</v>
      </c>
      <c r="U37" s="139">
        <v>22</v>
      </c>
      <c r="V37" s="115">
        <v>0.2</v>
      </c>
      <c r="W37" s="126"/>
    </row>
    <row r="38" spans="1:25" x14ac:dyDescent="0.35">
      <c r="A38" s="16"/>
      <c r="B38" s="51" t="s">
        <v>269</v>
      </c>
      <c r="C38" s="71">
        <v>6608</v>
      </c>
      <c r="D38" s="69">
        <v>100</v>
      </c>
      <c r="E38" s="71">
        <v>6496</v>
      </c>
      <c r="F38" s="69">
        <v>100</v>
      </c>
      <c r="G38" s="71">
        <v>9010</v>
      </c>
      <c r="H38" s="69">
        <v>100</v>
      </c>
      <c r="I38" s="71">
        <v>9440</v>
      </c>
      <c r="J38" s="69">
        <v>100</v>
      </c>
      <c r="K38" s="71">
        <v>10059</v>
      </c>
      <c r="L38" s="69">
        <v>100</v>
      </c>
      <c r="M38" s="71">
        <v>10780</v>
      </c>
      <c r="N38" s="69">
        <v>100</v>
      </c>
      <c r="O38" s="71">
        <v>12777</v>
      </c>
      <c r="P38" s="69">
        <v>100</v>
      </c>
      <c r="Q38" s="71">
        <v>13564</v>
      </c>
      <c r="R38" s="69">
        <v>100</v>
      </c>
      <c r="S38" s="146">
        <v>12005</v>
      </c>
      <c r="T38" s="149">
        <v>100</v>
      </c>
      <c r="U38" s="146">
        <v>11026</v>
      </c>
      <c r="V38" s="149">
        <v>100</v>
      </c>
      <c r="W38" s="215"/>
    </row>
    <row r="39" spans="1:25" x14ac:dyDescent="0.35">
      <c r="A39" s="16"/>
      <c r="B39" s="34"/>
      <c r="C39" s="75"/>
      <c r="D39" s="79"/>
      <c r="E39" s="75"/>
      <c r="F39" s="79"/>
      <c r="G39" s="75"/>
      <c r="H39" s="79"/>
      <c r="I39" s="75"/>
      <c r="J39" s="79"/>
      <c r="K39" s="75"/>
      <c r="L39" s="79"/>
      <c r="M39" s="75"/>
      <c r="N39" s="79"/>
      <c r="O39" s="75"/>
      <c r="P39" s="79"/>
      <c r="Q39" s="75"/>
      <c r="R39" s="79"/>
      <c r="S39" s="75"/>
      <c r="T39" s="79"/>
      <c r="U39" s="79"/>
      <c r="V39" s="79"/>
    </row>
    <row r="40" spans="1:25" x14ac:dyDescent="0.35">
      <c r="A40" s="16"/>
      <c r="B40" s="34" t="s">
        <v>471</v>
      </c>
      <c r="C40" s="75"/>
      <c r="D40" s="79"/>
      <c r="E40" s="75"/>
      <c r="F40" s="79"/>
      <c r="G40" s="75"/>
      <c r="H40" s="79"/>
      <c r="I40" s="75"/>
      <c r="J40" s="79"/>
      <c r="K40" s="75"/>
      <c r="L40" s="79"/>
      <c r="M40" s="75"/>
      <c r="N40" s="79"/>
      <c r="O40" s="75"/>
      <c r="P40" s="79"/>
      <c r="Q40" s="75"/>
      <c r="R40" s="79"/>
      <c r="S40" s="75"/>
      <c r="T40" s="79"/>
      <c r="U40" s="79"/>
      <c r="V40" s="79"/>
    </row>
    <row r="41" spans="1:25" x14ac:dyDescent="0.35">
      <c r="A41" s="16"/>
      <c r="B41" s="34" t="s">
        <v>472</v>
      </c>
      <c r="C41" s="58"/>
      <c r="D41" s="42"/>
      <c r="E41" s="58"/>
      <c r="F41" s="42"/>
      <c r="G41" s="58"/>
      <c r="H41" s="42"/>
      <c r="I41" s="58"/>
      <c r="J41" s="42"/>
      <c r="K41" s="58"/>
      <c r="L41" s="42"/>
      <c r="M41" s="58"/>
      <c r="N41" s="42"/>
      <c r="O41" s="58"/>
      <c r="P41" s="42"/>
      <c r="Q41" s="58"/>
      <c r="R41" s="42"/>
      <c r="S41" s="58"/>
      <c r="T41" s="42"/>
      <c r="U41" s="42"/>
      <c r="V41" s="42"/>
    </row>
    <row r="42" spans="1:25" x14ac:dyDescent="0.35">
      <c r="A42" s="16"/>
      <c r="B42" s="37" t="s">
        <v>473</v>
      </c>
      <c r="C42" s="75"/>
      <c r="D42" s="79"/>
      <c r="E42" s="75"/>
      <c r="F42" s="79"/>
      <c r="G42" s="75"/>
      <c r="H42" s="79"/>
      <c r="I42" s="75"/>
      <c r="J42" s="79"/>
      <c r="K42" s="75"/>
      <c r="L42" s="79"/>
      <c r="M42" s="75"/>
      <c r="N42" s="79"/>
      <c r="O42" s="75"/>
      <c r="P42" s="79"/>
      <c r="Q42" s="75"/>
      <c r="R42" s="79"/>
      <c r="S42" s="75"/>
      <c r="T42" s="79"/>
      <c r="U42" s="79"/>
      <c r="V42" s="79"/>
    </row>
    <row r="43" spans="1:25" x14ac:dyDescent="0.35">
      <c r="A43" s="16"/>
      <c r="B43" s="34" t="s">
        <v>474</v>
      </c>
      <c r="C43" s="77"/>
      <c r="D43" s="76"/>
      <c r="E43" s="77"/>
      <c r="F43" s="76"/>
      <c r="G43" s="77"/>
      <c r="H43" s="76"/>
      <c r="I43" s="77"/>
      <c r="J43" s="76"/>
      <c r="K43" s="77"/>
      <c r="L43" s="76"/>
      <c r="M43" s="77"/>
      <c r="N43" s="76"/>
      <c r="O43" s="77"/>
      <c r="P43" s="76"/>
      <c r="Q43" s="77"/>
      <c r="R43" s="76"/>
      <c r="S43" s="77"/>
      <c r="T43" s="76"/>
      <c r="U43" s="76"/>
      <c r="V43" s="76"/>
    </row>
    <row r="44" spans="1:25" x14ac:dyDescent="0.35">
      <c r="A44" s="16"/>
      <c r="B44" s="37" t="s">
        <v>475</v>
      </c>
      <c r="C44" s="75"/>
      <c r="D44" s="79"/>
      <c r="E44" s="75"/>
      <c r="F44" s="79"/>
      <c r="G44" s="75"/>
      <c r="H44" s="79"/>
      <c r="I44" s="58"/>
      <c r="J44" s="55"/>
      <c r="K44" s="58"/>
      <c r="L44" s="55"/>
      <c r="M44" s="58"/>
      <c r="N44" s="55"/>
      <c r="O44" s="58"/>
      <c r="P44" s="55"/>
      <c r="Q44" s="58"/>
      <c r="R44" s="55"/>
      <c r="S44" s="58"/>
      <c r="T44" s="55"/>
      <c r="U44" s="55"/>
      <c r="V44" s="55"/>
    </row>
    <row r="45" spans="1:25" x14ac:dyDescent="0.35">
      <c r="A45" s="16"/>
      <c r="B45" s="34"/>
      <c r="C45" s="75"/>
      <c r="D45" s="79"/>
      <c r="E45" s="75"/>
      <c r="F45" s="79"/>
      <c r="G45" s="75"/>
      <c r="H45" s="79"/>
      <c r="I45" s="75"/>
      <c r="J45" s="79"/>
      <c r="K45" s="75"/>
      <c r="L45" s="79"/>
      <c r="M45" s="75"/>
      <c r="N45" s="79"/>
      <c r="O45" s="75"/>
      <c r="P45" s="79"/>
      <c r="Q45" s="75"/>
      <c r="R45" s="79"/>
      <c r="T45" s="79"/>
      <c r="U45" s="79"/>
      <c r="V45" s="79"/>
    </row>
    <row r="46" spans="1:25" x14ac:dyDescent="0.35">
      <c r="A46" s="16"/>
      <c r="B46" s="34"/>
      <c r="C46" s="81"/>
      <c r="D46" s="42"/>
      <c r="E46" s="58"/>
      <c r="F46" s="42"/>
      <c r="G46" s="58"/>
      <c r="H46" s="42"/>
      <c r="I46" s="58"/>
      <c r="J46" s="42"/>
      <c r="K46" s="58"/>
      <c r="L46" s="42"/>
      <c r="M46" s="58"/>
      <c r="N46" s="42"/>
      <c r="O46" s="58"/>
      <c r="P46" s="42"/>
      <c r="Q46" s="58"/>
      <c r="R46" s="42"/>
      <c r="S46" s="58"/>
      <c r="T46" s="42"/>
      <c r="U46" s="42"/>
      <c r="V46" s="42"/>
    </row>
    <row r="47" spans="1:25" x14ac:dyDescent="0.35">
      <c r="A47" s="16"/>
      <c r="B47" s="34"/>
      <c r="C47" s="75"/>
      <c r="D47" s="79"/>
      <c r="E47" s="75"/>
      <c r="F47" s="79"/>
      <c r="G47" s="75"/>
      <c r="H47" s="79"/>
      <c r="I47" s="75"/>
      <c r="J47" s="79"/>
      <c r="K47" s="75"/>
      <c r="L47" s="79"/>
      <c r="M47" s="45"/>
      <c r="N47" s="42"/>
      <c r="O47" s="45"/>
      <c r="P47" s="42"/>
      <c r="Q47" s="45"/>
      <c r="R47" s="42"/>
      <c r="S47" s="45"/>
      <c r="T47" s="42"/>
      <c r="U47" s="42"/>
      <c r="V47" s="42"/>
    </row>
    <row r="48" spans="1:25" x14ac:dyDescent="0.35">
      <c r="A48" s="16"/>
      <c r="B48" s="34"/>
      <c r="C48" s="77"/>
      <c r="D48" s="76"/>
      <c r="E48" s="77"/>
      <c r="F48" s="76"/>
      <c r="G48" s="77"/>
      <c r="H48" s="76"/>
      <c r="I48" s="77"/>
      <c r="J48" s="76"/>
      <c r="K48" s="77"/>
      <c r="L48" s="76"/>
      <c r="M48" s="77"/>
      <c r="N48" s="76"/>
      <c r="O48" s="77"/>
      <c r="P48" s="76"/>
      <c r="Q48" s="77"/>
      <c r="R48" s="76"/>
      <c r="S48" s="77"/>
      <c r="T48" s="76"/>
      <c r="U48" s="76"/>
      <c r="V48" s="76"/>
    </row>
    <row r="49" spans="1:22" x14ac:dyDescent="0.35">
      <c r="A49" s="16"/>
      <c r="B49" s="37"/>
      <c r="C49" s="77"/>
      <c r="D49" s="76"/>
      <c r="E49" s="77"/>
      <c r="F49" s="76"/>
      <c r="G49" s="77"/>
      <c r="H49" s="76"/>
      <c r="I49" s="77"/>
      <c r="J49" s="76"/>
      <c r="K49" s="77"/>
      <c r="L49" s="76"/>
      <c r="M49" s="77"/>
      <c r="N49" s="76"/>
      <c r="O49" s="77"/>
      <c r="P49" s="76"/>
      <c r="Q49" s="77"/>
      <c r="R49" s="76"/>
      <c r="S49" s="77"/>
      <c r="T49" s="76"/>
      <c r="U49" s="76"/>
      <c r="V49" s="76"/>
    </row>
    <row r="50" spans="1:22" x14ac:dyDescent="0.35">
      <c r="A50" s="16"/>
      <c r="B50" s="34"/>
      <c r="C50" s="75"/>
      <c r="D50" s="76"/>
      <c r="E50" s="75"/>
      <c r="F50" s="76"/>
      <c r="G50" s="75"/>
      <c r="H50" s="76"/>
      <c r="I50" s="75"/>
      <c r="J50" s="76"/>
      <c r="K50" s="75"/>
      <c r="L50" s="76"/>
      <c r="M50" s="75"/>
      <c r="N50" s="76"/>
      <c r="O50" s="75"/>
      <c r="P50" s="76"/>
      <c r="Q50" s="75"/>
      <c r="R50" s="76"/>
      <c r="S50" s="75"/>
      <c r="T50" s="76"/>
      <c r="U50" s="76"/>
      <c r="V50" s="76"/>
    </row>
    <row r="51" spans="1:22" x14ac:dyDescent="0.35">
      <c r="A51" s="16"/>
      <c r="B51" s="34"/>
      <c r="C51" s="77"/>
      <c r="D51" s="76"/>
      <c r="E51" s="77"/>
      <c r="F51" s="76"/>
      <c r="G51" s="77"/>
      <c r="H51" s="76"/>
      <c r="I51" s="77"/>
      <c r="J51" s="76"/>
      <c r="K51" s="77"/>
      <c r="L51" s="76"/>
      <c r="M51" s="77"/>
      <c r="N51" s="76"/>
      <c r="O51" s="77"/>
      <c r="P51" s="76"/>
      <c r="Q51" s="77"/>
      <c r="R51" s="76"/>
      <c r="S51" s="77"/>
      <c r="T51" s="76"/>
      <c r="U51" s="76"/>
      <c r="V51" s="76"/>
    </row>
    <row r="52" spans="1:22" x14ac:dyDescent="0.35">
      <c r="A52" s="16"/>
      <c r="B52" s="34"/>
      <c r="C52" s="75"/>
      <c r="D52" s="75"/>
      <c r="E52" s="75"/>
      <c r="F52" s="75"/>
      <c r="G52" s="75"/>
      <c r="H52" s="75"/>
      <c r="I52" s="75"/>
      <c r="J52" s="75"/>
      <c r="K52" s="75"/>
      <c r="L52" s="75"/>
      <c r="M52" s="75"/>
      <c r="N52" s="75"/>
      <c r="O52" s="75"/>
      <c r="P52" s="75"/>
      <c r="Q52" s="75"/>
      <c r="R52" s="75"/>
      <c r="S52" s="75"/>
      <c r="T52" s="75"/>
      <c r="U52" s="75"/>
      <c r="V52" s="75"/>
    </row>
    <row r="53" spans="1:22" x14ac:dyDescent="0.35">
      <c r="A53" s="16"/>
      <c r="B53" s="34"/>
      <c r="C53" s="75"/>
      <c r="D53" s="79"/>
      <c r="E53" s="75"/>
      <c r="F53" s="79"/>
      <c r="G53" s="75"/>
      <c r="H53" s="79"/>
      <c r="I53" s="75"/>
      <c r="J53" s="79"/>
      <c r="K53" s="75"/>
      <c r="L53" s="79"/>
      <c r="M53" s="75"/>
      <c r="N53" s="79"/>
      <c r="O53" s="75"/>
      <c r="P53" s="79"/>
      <c r="Q53" s="75"/>
      <c r="R53" s="79"/>
      <c r="S53" s="75"/>
      <c r="T53" s="79"/>
      <c r="U53" s="79"/>
      <c r="V53" s="79"/>
    </row>
    <row r="54" spans="1:22" x14ac:dyDescent="0.35">
      <c r="A54" s="16"/>
      <c r="B54" s="34"/>
      <c r="C54" s="77"/>
      <c r="D54" s="76"/>
      <c r="E54" s="77"/>
      <c r="F54" s="76"/>
      <c r="G54" s="77"/>
      <c r="H54" s="76"/>
      <c r="I54" s="77"/>
      <c r="J54" s="76"/>
      <c r="K54" s="77"/>
      <c r="L54" s="76"/>
      <c r="M54" s="77"/>
      <c r="N54" s="76"/>
      <c r="O54" s="77"/>
      <c r="P54" s="76"/>
      <c r="Q54" s="77"/>
      <c r="R54" s="76"/>
      <c r="S54" s="77"/>
      <c r="T54" s="76"/>
      <c r="U54" s="76"/>
      <c r="V54" s="76"/>
    </row>
    <row r="55" spans="1:22" x14ac:dyDescent="0.35">
      <c r="A55" s="16"/>
      <c r="B55" s="34"/>
      <c r="C55" s="75"/>
      <c r="D55" s="79"/>
      <c r="E55" s="75"/>
      <c r="F55" s="79"/>
      <c r="G55" s="75"/>
      <c r="H55" s="79"/>
      <c r="I55" s="75"/>
      <c r="J55" s="79"/>
      <c r="K55" s="75"/>
      <c r="L55" s="79"/>
      <c r="M55" s="75"/>
      <c r="N55" s="79"/>
      <c r="O55" s="75"/>
      <c r="P55" s="79"/>
      <c r="Q55" s="75"/>
      <c r="R55" s="79"/>
      <c r="S55" s="75"/>
      <c r="T55" s="79"/>
      <c r="U55" s="79"/>
      <c r="V55" s="79"/>
    </row>
    <row r="56" spans="1:22" x14ac:dyDescent="0.35">
      <c r="A56" s="16"/>
      <c r="B56" s="34"/>
      <c r="C56" s="77"/>
      <c r="D56" s="76"/>
      <c r="E56" s="77"/>
      <c r="F56" s="76"/>
      <c r="G56" s="77"/>
      <c r="H56" s="76"/>
      <c r="I56" s="77"/>
      <c r="J56" s="76"/>
      <c r="K56" s="77"/>
      <c r="L56" s="76"/>
      <c r="M56" s="77"/>
      <c r="N56" s="76"/>
      <c r="O56" s="77"/>
      <c r="P56" s="76"/>
      <c r="Q56" s="77"/>
      <c r="R56" s="76"/>
      <c r="S56" s="77"/>
      <c r="T56" s="76"/>
      <c r="U56" s="76"/>
      <c r="V56" s="76"/>
    </row>
    <row r="57" spans="1:22" x14ac:dyDescent="0.35">
      <c r="A57" s="16"/>
      <c r="B57" s="34"/>
      <c r="C57" s="77"/>
      <c r="D57" s="76"/>
      <c r="E57" s="77"/>
      <c r="F57" s="76"/>
      <c r="G57" s="77"/>
      <c r="H57" s="76"/>
      <c r="I57" s="77"/>
      <c r="J57" s="76"/>
      <c r="K57" s="77"/>
      <c r="L57" s="76"/>
      <c r="M57" s="77"/>
      <c r="N57" s="76"/>
      <c r="O57" s="77"/>
      <c r="P57" s="76"/>
      <c r="Q57" s="77"/>
      <c r="R57" s="76"/>
      <c r="S57" s="77"/>
      <c r="T57" s="76"/>
      <c r="U57" s="76"/>
      <c r="V57" s="76"/>
    </row>
    <row r="58" spans="1:22" x14ac:dyDescent="0.35">
      <c r="A58" s="16"/>
      <c r="B58" s="34"/>
      <c r="C58" s="77"/>
      <c r="D58" s="76"/>
      <c r="E58" s="77"/>
      <c r="F58" s="76"/>
      <c r="G58" s="77"/>
      <c r="H58" s="76"/>
      <c r="I58" s="77"/>
      <c r="J58" s="76"/>
      <c r="K58" s="77"/>
      <c r="L58" s="76"/>
      <c r="M58" s="77"/>
      <c r="N58" s="76"/>
      <c r="O58" s="77"/>
      <c r="P58" s="76"/>
      <c r="Q58" s="77"/>
      <c r="R58" s="76"/>
      <c r="S58" s="77"/>
      <c r="T58" s="76"/>
      <c r="U58" s="76"/>
      <c r="V58" s="76"/>
    </row>
    <row r="59" spans="1:22" x14ac:dyDescent="0.35">
      <c r="A59" s="16"/>
      <c r="B59" s="34"/>
      <c r="C59" s="77"/>
      <c r="D59" s="76"/>
      <c r="E59" s="77"/>
      <c r="F59" s="76"/>
      <c r="G59" s="77"/>
      <c r="H59" s="76"/>
      <c r="I59" s="77"/>
      <c r="J59" s="76"/>
      <c r="K59" s="77"/>
      <c r="L59" s="76"/>
      <c r="M59" s="77"/>
      <c r="N59" s="76"/>
      <c r="O59" s="77"/>
      <c r="P59" s="76"/>
      <c r="Q59" s="77"/>
      <c r="R59" s="76"/>
      <c r="S59" s="77"/>
      <c r="T59" s="76"/>
      <c r="U59" s="76"/>
      <c r="V59" s="76"/>
    </row>
    <row r="60" spans="1:22" x14ac:dyDescent="0.35">
      <c r="A60" s="16"/>
      <c r="B60" s="37"/>
      <c r="C60" s="75"/>
      <c r="D60" s="76"/>
      <c r="E60" s="77"/>
      <c r="F60" s="76"/>
      <c r="G60" s="77"/>
      <c r="H60" s="76"/>
      <c r="I60" s="75"/>
      <c r="J60" s="76"/>
      <c r="K60" s="75"/>
      <c r="L60" s="76"/>
      <c r="M60" s="75"/>
      <c r="N60" s="76"/>
      <c r="O60" s="75"/>
      <c r="P60" s="76"/>
      <c r="Q60" s="75"/>
      <c r="R60" s="76"/>
      <c r="S60" s="75"/>
      <c r="T60" s="76"/>
      <c r="U60" s="76"/>
      <c r="V60" s="76"/>
    </row>
    <row r="61" spans="1:22" x14ac:dyDescent="0.35">
      <c r="A61" s="16"/>
      <c r="B61" s="16"/>
      <c r="C61" s="16"/>
      <c r="D61" s="16"/>
      <c r="E61" s="16"/>
      <c r="F61" s="16"/>
      <c r="G61" s="16"/>
      <c r="H61" s="16"/>
      <c r="I61" s="16"/>
      <c r="J61" s="16"/>
      <c r="K61" s="16"/>
      <c r="L61" s="16"/>
      <c r="M61" s="16"/>
      <c r="N61" s="16"/>
      <c r="O61" s="16"/>
      <c r="P61" s="16"/>
      <c r="Q61" s="16"/>
      <c r="R61" s="16"/>
      <c r="S61" s="16"/>
      <c r="T61" s="16"/>
      <c r="U61" s="16"/>
      <c r="V61" s="16"/>
    </row>
  </sheetData>
  <mergeCells count="10">
    <mergeCell ref="C3:D3"/>
    <mergeCell ref="E3:F3"/>
    <mergeCell ref="G3:H3"/>
    <mergeCell ref="U3:V3"/>
    <mergeCell ref="I3:J3"/>
    <mergeCell ref="K3:L3"/>
    <mergeCell ref="M3:N3"/>
    <mergeCell ref="O3:P3"/>
    <mergeCell ref="S3:T3"/>
    <mergeCell ref="Q3:R3"/>
  </mergeCells>
  <conditionalFormatting sqref="C6:C13 E7:E13 G7:G13 I7:I13 K7:K13 M7:M13 O7:O13 Q7:Q13 S8:S13 U8:U13 E19:E21 G19:G23 I19:I23 K19:K23 M19:M21 O19:O23 Q19:Q23 C19:C21 S19:S23 X19:X23 U19:U21 E31:E35 G31:G35 I31:I35 K31:K35 M31:M35 O31:O35 Q31:Q35 C31:C35 S31:S35 U31:U35">
    <cfRule type="cellIs" dxfId="128" priority="211" operator="between">
      <formula>1</formula>
      <formula>3</formula>
    </cfRule>
  </conditionalFormatting>
  <conditionalFormatting sqref="C24">
    <cfRule type="cellIs" dxfId="127" priority="208" operator="between">
      <formula>1</formula>
      <formula>3</formula>
    </cfRule>
  </conditionalFormatting>
  <conditionalFormatting sqref="E6">
    <cfRule type="cellIs" dxfId="126" priority="205" operator="between">
      <formula>1</formula>
      <formula>3</formula>
    </cfRule>
  </conditionalFormatting>
  <conditionalFormatting sqref="E24:E25">
    <cfRule type="cellIs" dxfId="125" priority="202" operator="between">
      <formula>1</formula>
      <formula>3</formula>
    </cfRule>
  </conditionalFormatting>
  <conditionalFormatting sqref="G6">
    <cfRule type="cellIs" dxfId="124" priority="199" operator="between">
      <formula>1</formula>
      <formula>3</formula>
    </cfRule>
  </conditionalFormatting>
  <conditionalFormatting sqref="G24:G25">
    <cfRule type="cellIs" dxfId="123" priority="196" operator="between">
      <formula>1</formula>
      <formula>3</formula>
    </cfRule>
  </conditionalFormatting>
  <conditionalFormatting sqref="I6">
    <cfRule type="cellIs" dxfId="122" priority="193" operator="between">
      <formula>1</formula>
      <formula>3</formula>
    </cfRule>
  </conditionalFormatting>
  <conditionalFormatting sqref="I24:I25">
    <cfRule type="cellIs" dxfId="121" priority="190" operator="between">
      <formula>1</formula>
      <formula>3</formula>
    </cfRule>
  </conditionalFormatting>
  <conditionalFormatting sqref="K6">
    <cfRule type="cellIs" dxfId="120" priority="187" operator="between">
      <formula>1</formula>
      <formula>3</formula>
    </cfRule>
  </conditionalFormatting>
  <conditionalFormatting sqref="K24:K25">
    <cfRule type="cellIs" dxfId="119" priority="184" operator="between">
      <formula>1</formula>
      <formula>3</formula>
    </cfRule>
  </conditionalFormatting>
  <conditionalFormatting sqref="M6">
    <cfRule type="cellIs" dxfId="118" priority="181" operator="between">
      <formula>1</formula>
      <formula>3</formula>
    </cfRule>
  </conditionalFormatting>
  <conditionalFormatting sqref="M24:M25">
    <cfRule type="cellIs" dxfId="117" priority="178" operator="between">
      <formula>1</formula>
      <formula>3</formula>
    </cfRule>
  </conditionalFormatting>
  <conditionalFormatting sqref="O6">
    <cfRule type="cellIs" dxfId="116" priority="175" operator="between">
      <formula>1</formula>
      <formula>3</formula>
    </cfRule>
  </conditionalFormatting>
  <conditionalFormatting sqref="O24:O25">
    <cfRule type="cellIs" dxfId="115" priority="172" operator="between">
      <formula>1</formula>
      <formula>3</formula>
    </cfRule>
  </conditionalFormatting>
  <conditionalFormatting sqref="Q6">
    <cfRule type="cellIs" dxfId="114" priority="169" operator="between">
      <formula>1</formula>
      <formula>3</formula>
    </cfRule>
  </conditionalFormatting>
  <conditionalFormatting sqref="Q24:Q25">
    <cfRule type="cellIs" dxfId="113" priority="166" operator="between">
      <formula>1</formula>
      <formula>3</formula>
    </cfRule>
  </conditionalFormatting>
  <conditionalFormatting sqref="E18">
    <cfRule type="cellIs" dxfId="112" priority="107" operator="between">
      <formula>1</formula>
      <formula>3</formula>
    </cfRule>
  </conditionalFormatting>
  <conditionalFormatting sqref="E23">
    <cfRule type="cellIs" dxfId="111" priority="106" operator="between">
      <formula>1</formula>
      <formula>3</formula>
    </cfRule>
  </conditionalFormatting>
  <conditionalFormatting sqref="G18">
    <cfRule type="cellIs" dxfId="110" priority="105" operator="between">
      <formula>1</formula>
      <formula>3</formula>
    </cfRule>
  </conditionalFormatting>
  <conditionalFormatting sqref="I18">
    <cfRule type="cellIs" dxfId="109" priority="103" operator="between">
      <formula>1</formula>
      <formula>3</formula>
    </cfRule>
  </conditionalFormatting>
  <conditionalFormatting sqref="K18">
    <cfRule type="cellIs" dxfId="108" priority="101" operator="between">
      <formula>1</formula>
      <formula>3</formula>
    </cfRule>
  </conditionalFormatting>
  <conditionalFormatting sqref="M18">
    <cfRule type="cellIs" dxfId="107" priority="99" operator="between">
      <formula>1</formula>
      <formula>3</formula>
    </cfRule>
  </conditionalFormatting>
  <conditionalFormatting sqref="M23">
    <cfRule type="cellIs" dxfId="106" priority="98" operator="between">
      <formula>1</formula>
      <formula>3</formula>
    </cfRule>
  </conditionalFormatting>
  <conditionalFormatting sqref="O18">
    <cfRule type="cellIs" dxfId="105" priority="97" operator="between">
      <formula>1</formula>
      <formula>3</formula>
    </cfRule>
  </conditionalFormatting>
  <conditionalFormatting sqref="Q18">
    <cfRule type="cellIs" dxfId="104" priority="95" operator="between">
      <formula>1</formula>
      <formula>3</formula>
    </cfRule>
  </conditionalFormatting>
  <conditionalFormatting sqref="C18">
    <cfRule type="cellIs" dxfId="103" priority="109" operator="between">
      <formula>1</formula>
      <formula>3</formula>
    </cfRule>
  </conditionalFormatting>
  <conditionalFormatting sqref="C23">
    <cfRule type="cellIs" dxfId="102" priority="108" operator="between">
      <formula>1</formula>
      <formula>3</formula>
    </cfRule>
  </conditionalFormatting>
  <conditionalFormatting sqref="C36:C37">
    <cfRule type="cellIs" dxfId="101" priority="87" operator="between">
      <formula>1</formula>
      <formula>3</formula>
    </cfRule>
  </conditionalFormatting>
  <conditionalFormatting sqref="E36:E37">
    <cfRule type="cellIs" dxfId="100" priority="86" operator="between">
      <formula>1</formula>
      <formula>3</formula>
    </cfRule>
  </conditionalFormatting>
  <conditionalFormatting sqref="G36:G37">
    <cfRule type="cellIs" dxfId="99" priority="85" operator="between">
      <formula>1</formula>
      <formula>3</formula>
    </cfRule>
  </conditionalFormatting>
  <conditionalFormatting sqref="I36:I37">
    <cfRule type="cellIs" dxfId="98" priority="84" operator="between">
      <formula>1</formula>
      <formula>3</formula>
    </cfRule>
  </conditionalFormatting>
  <conditionalFormatting sqref="K36:K37">
    <cfRule type="cellIs" dxfId="97" priority="83" operator="between">
      <formula>1</formula>
      <formula>3</formula>
    </cfRule>
  </conditionalFormatting>
  <conditionalFormatting sqref="M36:M37">
    <cfRule type="cellIs" dxfId="96" priority="82" operator="between">
      <formula>1</formula>
      <formula>3</formula>
    </cfRule>
  </conditionalFormatting>
  <conditionalFormatting sqref="O36:O37">
    <cfRule type="cellIs" dxfId="95" priority="81" operator="between">
      <formula>1</formula>
      <formula>3</formula>
    </cfRule>
  </conditionalFormatting>
  <conditionalFormatting sqref="Q36:Q37">
    <cfRule type="cellIs" dxfId="94" priority="80" operator="between">
      <formula>1</formula>
      <formula>3</formula>
    </cfRule>
  </conditionalFormatting>
  <conditionalFormatting sqref="E30">
    <cfRule type="cellIs" dxfId="93" priority="65" operator="between">
      <formula>1</formula>
      <formula>3</formula>
    </cfRule>
  </conditionalFormatting>
  <conditionalFormatting sqref="G30">
    <cfRule type="cellIs" dxfId="92" priority="63" operator="between">
      <formula>1</formula>
      <formula>3</formula>
    </cfRule>
  </conditionalFormatting>
  <conditionalFormatting sqref="I30">
    <cfRule type="cellIs" dxfId="91" priority="61" operator="between">
      <formula>1</formula>
      <formula>3</formula>
    </cfRule>
  </conditionalFormatting>
  <conditionalFormatting sqref="K30">
    <cfRule type="cellIs" dxfId="90" priority="59" operator="between">
      <formula>1</formula>
      <formula>3</formula>
    </cfRule>
  </conditionalFormatting>
  <conditionalFormatting sqref="M30">
    <cfRule type="cellIs" dxfId="89" priority="57" operator="between">
      <formula>1</formula>
      <formula>3</formula>
    </cfRule>
  </conditionalFormatting>
  <conditionalFormatting sqref="O30">
    <cfRule type="cellIs" dxfId="88" priority="55" operator="between">
      <formula>1</formula>
      <formula>3</formula>
    </cfRule>
  </conditionalFormatting>
  <conditionalFormatting sqref="Q30">
    <cfRule type="cellIs" dxfId="87" priority="53" operator="between">
      <formula>1</formula>
      <formula>3</formula>
    </cfRule>
  </conditionalFormatting>
  <conditionalFormatting sqref="C30">
    <cfRule type="cellIs" dxfId="86" priority="67" operator="between">
      <formula>1</formula>
      <formula>3</formula>
    </cfRule>
  </conditionalFormatting>
  <conditionalFormatting sqref="C22">
    <cfRule type="cellIs" dxfId="85" priority="47" operator="between">
      <formula>1</formula>
      <formula>3</formula>
    </cfRule>
  </conditionalFormatting>
  <conditionalFormatting sqref="E22">
    <cfRule type="cellIs" dxfId="84" priority="46" operator="between">
      <formula>1</formula>
      <formula>3</formula>
    </cfRule>
  </conditionalFormatting>
  <conditionalFormatting sqref="M22">
    <cfRule type="cellIs" dxfId="83" priority="45" operator="between">
      <formula>1</formula>
      <formula>3</formula>
    </cfRule>
  </conditionalFormatting>
  <conditionalFormatting sqref="C25">
    <cfRule type="cellIs" dxfId="82" priority="44" operator="between">
      <formula>1</formula>
      <formula>3</formula>
    </cfRule>
  </conditionalFormatting>
  <conditionalFormatting sqref="S29">
    <cfRule type="cellIs" dxfId="81" priority="38" operator="between">
      <formula>1</formula>
      <formula>3</formula>
    </cfRule>
  </conditionalFormatting>
  <conditionalFormatting sqref="S7">
    <cfRule type="cellIs" dxfId="80" priority="24" operator="between">
      <formula>1</formula>
      <formula>3</formula>
    </cfRule>
  </conditionalFormatting>
  <conditionalFormatting sqref="S6">
    <cfRule type="cellIs" dxfId="79" priority="26" operator="between">
      <formula>1</formula>
      <formula>3</formula>
    </cfRule>
  </conditionalFormatting>
  <conditionalFormatting sqref="S36:S37">
    <cfRule type="cellIs" dxfId="78" priority="23" operator="between">
      <formula>1</formula>
      <formula>3</formula>
    </cfRule>
  </conditionalFormatting>
  <conditionalFormatting sqref="S30">
    <cfRule type="cellIs" dxfId="77" priority="22" operator="between">
      <formula>1</formula>
      <formula>3</formula>
    </cfRule>
  </conditionalFormatting>
  <conditionalFormatting sqref="X25">
    <cfRule type="cellIs" dxfId="76" priority="13" operator="between">
      <formula>1</formula>
      <formula>3</formula>
    </cfRule>
  </conditionalFormatting>
  <conditionalFormatting sqref="S24:S25">
    <cfRule type="cellIs" dxfId="75" priority="19" operator="between">
      <formula>1</formula>
      <formula>3</formula>
    </cfRule>
  </conditionalFormatting>
  <conditionalFormatting sqref="S18">
    <cfRule type="cellIs" dxfId="74" priority="18" operator="between">
      <formula>1</formula>
      <formula>3</formula>
    </cfRule>
  </conditionalFormatting>
  <conditionalFormatting sqref="X24">
    <cfRule type="cellIs" dxfId="73" priority="16" operator="between">
      <formula>1</formula>
      <formula>3</formula>
    </cfRule>
  </conditionalFormatting>
  <conditionalFormatting sqref="X18">
    <cfRule type="cellIs" dxfId="72" priority="15" operator="between">
      <formula>1</formula>
      <formula>3</formula>
    </cfRule>
  </conditionalFormatting>
  <conditionalFormatting sqref="U29">
    <cfRule type="cellIs" dxfId="71" priority="12" operator="between">
      <formula>1</formula>
      <formula>3</formula>
    </cfRule>
  </conditionalFormatting>
  <conditionalFormatting sqref="U7">
    <cfRule type="cellIs" dxfId="70" priority="9" operator="between">
      <formula>1</formula>
      <formula>3</formula>
    </cfRule>
  </conditionalFormatting>
  <conditionalFormatting sqref="U6">
    <cfRule type="cellIs" dxfId="69" priority="11" operator="between">
      <formula>1</formula>
      <formula>3</formula>
    </cfRule>
  </conditionalFormatting>
  <conditionalFormatting sqref="U36:U37">
    <cfRule type="cellIs" dxfId="68" priority="8" operator="between">
      <formula>1</formula>
      <formula>3</formula>
    </cfRule>
  </conditionalFormatting>
  <conditionalFormatting sqref="U30">
    <cfRule type="cellIs" dxfId="67" priority="7" operator="between">
      <formula>1</formula>
      <formula>3</formula>
    </cfRule>
  </conditionalFormatting>
  <conditionalFormatting sqref="U24">
    <cfRule type="cellIs" dxfId="66" priority="5" operator="between">
      <formula>1</formula>
      <formula>3</formula>
    </cfRule>
  </conditionalFormatting>
  <conditionalFormatting sqref="U18">
    <cfRule type="cellIs" dxfId="65" priority="4" operator="between">
      <formula>1</formula>
      <formula>3</formula>
    </cfRule>
  </conditionalFormatting>
  <conditionalFormatting sqref="U23">
    <cfRule type="cellIs" dxfId="64" priority="3" operator="between">
      <formula>1</formula>
      <formula>3</formula>
    </cfRule>
  </conditionalFormatting>
  <conditionalFormatting sqref="U22">
    <cfRule type="cellIs" dxfId="63" priority="2" operator="between">
      <formula>1</formula>
      <formula>3</formula>
    </cfRule>
  </conditionalFormatting>
  <conditionalFormatting sqref="U25">
    <cfRule type="cellIs" dxfId="62" priority="1" operator="between">
      <formula>1</formula>
      <formula>3</formula>
    </cfRule>
  </conditionalFormatting>
  <pageMargins left="0.51181102362204722" right="0.70866141732283472" top="0.55118110236220474" bottom="0.74803149606299213" header="0.31496062992125984" footer="0.31496062992125984"/>
  <pageSetup paperSize="121" scale="79" orientation="landscape" r:id="rId1"/>
  <headerFooter>
    <oddHeader>&amp;C&amp;"Arial Black"&amp;11&amp;KFF0000OFFICIAL&amp;1#</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A8DDE-7B25-4C85-A0F6-C0539C4A64FA}">
  <dimension ref="A1:O53"/>
  <sheetViews>
    <sheetView workbookViewId="0">
      <pane ySplit="4" topLeftCell="A5" activePane="bottomLeft" state="frozen"/>
      <selection pane="bottomLeft"/>
    </sheetView>
  </sheetViews>
  <sheetFormatPr defaultColWidth="8.73046875" defaultRowHeight="12.75" x14ac:dyDescent="0.35"/>
  <cols>
    <col min="1" max="1" width="3.265625" style="192" customWidth="1"/>
    <col min="2" max="2" width="25.3984375" style="192" customWidth="1"/>
    <col min="3" max="14" width="7.73046875" style="192" customWidth="1"/>
    <col min="15" max="16384" width="8.73046875" style="192"/>
  </cols>
  <sheetData>
    <row r="1" spans="1:15" ht="55.5" customHeight="1" x14ac:dyDescent="0.35">
      <c r="A1"/>
      <c r="B1" s="25" t="s">
        <v>476</v>
      </c>
      <c r="C1" s="16"/>
      <c r="D1" s="16"/>
      <c r="E1" s="16"/>
      <c r="F1" s="16"/>
      <c r="G1" s="16"/>
      <c r="H1" s="16"/>
      <c r="I1" s="16"/>
      <c r="J1" s="16"/>
      <c r="K1" s="16"/>
      <c r="L1" s="16"/>
      <c r="M1" s="16"/>
      <c r="N1" s="16"/>
    </row>
    <row r="2" spans="1:15" ht="16.899999999999999" x14ac:dyDescent="0.35">
      <c r="A2" s="16"/>
      <c r="B2" s="138" t="s">
        <v>477</v>
      </c>
      <c r="C2" s="16"/>
      <c r="D2" s="16"/>
      <c r="E2" s="16"/>
      <c r="F2" s="16"/>
      <c r="G2" s="16"/>
      <c r="H2" s="16"/>
      <c r="I2" s="16"/>
      <c r="J2" s="16"/>
      <c r="K2" s="16"/>
      <c r="L2" s="16"/>
      <c r="M2" s="16"/>
      <c r="N2" s="16"/>
    </row>
    <row r="3" spans="1:15" ht="18.75" customHeight="1" x14ac:dyDescent="0.35">
      <c r="A3" s="38"/>
      <c r="B3" s="48"/>
      <c r="C3" s="230">
        <v>42916</v>
      </c>
      <c r="D3" s="230"/>
      <c r="E3" s="230">
        <v>43281</v>
      </c>
      <c r="F3" s="230"/>
      <c r="G3" s="230">
        <v>43646</v>
      </c>
      <c r="H3" s="230"/>
      <c r="I3" s="230">
        <v>44012</v>
      </c>
      <c r="J3" s="231"/>
      <c r="K3" s="230">
        <v>44377</v>
      </c>
      <c r="L3" s="230"/>
      <c r="M3" s="230">
        <v>44742</v>
      </c>
      <c r="N3" s="230"/>
    </row>
    <row r="4" spans="1:15"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row>
    <row r="5" spans="1:15" ht="15" x14ac:dyDescent="0.35">
      <c r="A5" s="15"/>
      <c r="B5" s="33"/>
      <c r="C5" s="45"/>
      <c r="D5" s="45"/>
      <c r="E5" s="45"/>
      <c r="F5" s="45"/>
      <c r="G5" s="45"/>
      <c r="H5" s="45"/>
      <c r="I5" s="45"/>
      <c r="J5" s="45"/>
      <c r="K5" s="45"/>
      <c r="L5" s="45"/>
      <c r="M5" s="45"/>
      <c r="N5" s="45"/>
    </row>
    <row r="6" spans="1:15" ht="15.75" customHeight="1" x14ac:dyDescent="0.35">
      <c r="A6" s="15"/>
      <c r="B6" s="34" t="s">
        <v>478</v>
      </c>
      <c r="C6" s="184">
        <v>452</v>
      </c>
      <c r="D6" s="42">
        <v>6.3207942945042657</v>
      </c>
      <c r="E6" s="184">
        <v>415</v>
      </c>
      <c r="F6" s="42">
        <v>5.4121022430881585</v>
      </c>
      <c r="G6" s="184">
        <v>406</v>
      </c>
      <c r="H6" s="42">
        <v>5.0111083683041224</v>
      </c>
      <c r="I6" s="184">
        <v>384</v>
      </c>
      <c r="J6" s="42">
        <v>5.3698783386938889</v>
      </c>
      <c r="K6" s="184">
        <v>341</v>
      </c>
      <c r="L6" s="42">
        <v>4.7040971168437027</v>
      </c>
      <c r="M6" s="184">
        <v>326</v>
      </c>
      <c r="N6" s="42">
        <v>4.9634591961023142</v>
      </c>
      <c r="O6" s="191"/>
    </row>
    <row r="7" spans="1:15" ht="15.75" customHeight="1" x14ac:dyDescent="0.35">
      <c r="A7" s="15"/>
      <c r="B7" s="34" t="s">
        <v>479</v>
      </c>
      <c r="C7" s="184">
        <v>200</v>
      </c>
      <c r="D7" s="42">
        <v>2.7968116347364003</v>
      </c>
      <c r="E7" s="184">
        <v>151</v>
      </c>
      <c r="F7" s="42">
        <v>1.9692227438706311</v>
      </c>
      <c r="G7" s="184">
        <v>166</v>
      </c>
      <c r="H7" s="42">
        <v>2.0488768205381387</v>
      </c>
      <c r="I7" s="184">
        <v>187</v>
      </c>
      <c r="J7" s="42">
        <v>2.6150188784785344</v>
      </c>
      <c r="K7" s="184">
        <v>127</v>
      </c>
      <c r="L7" s="42">
        <v>1.7519657883846049</v>
      </c>
      <c r="M7" s="184">
        <v>144</v>
      </c>
      <c r="N7" s="42">
        <v>2.1924482338611448</v>
      </c>
      <c r="O7" s="191"/>
    </row>
    <row r="8" spans="1:15" ht="15.75" customHeight="1" x14ac:dyDescent="0.35">
      <c r="A8" s="6"/>
      <c r="B8" s="34" t="s">
        <v>480</v>
      </c>
      <c r="C8" s="184">
        <v>314</v>
      </c>
      <c r="D8" s="42">
        <v>4.3909942665361488</v>
      </c>
      <c r="E8" s="184">
        <v>234</v>
      </c>
      <c r="F8" s="42">
        <v>3.051643192488263</v>
      </c>
      <c r="G8" s="184">
        <v>196</v>
      </c>
      <c r="H8" s="42">
        <v>2.4191557640088868</v>
      </c>
      <c r="I8" s="184">
        <v>221</v>
      </c>
      <c r="J8" s="42">
        <v>3.0904768563837228</v>
      </c>
      <c r="K8" s="184">
        <v>179</v>
      </c>
      <c r="L8" s="42">
        <v>2.4693061111877501</v>
      </c>
      <c r="M8" s="184">
        <v>193</v>
      </c>
      <c r="N8" s="42">
        <v>2.9384896467722288</v>
      </c>
      <c r="O8" s="191"/>
    </row>
    <row r="9" spans="1:15" ht="15.75" customHeight="1" x14ac:dyDescent="0.35">
      <c r="A9" s="6"/>
      <c r="B9" s="34" t="s">
        <v>481</v>
      </c>
      <c r="C9" s="184">
        <v>858</v>
      </c>
      <c r="D9" s="42">
        <v>11.998321913019158</v>
      </c>
      <c r="E9" s="184">
        <v>766</v>
      </c>
      <c r="F9" s="42">
        <v>9.9895670318205525</v>
      </c>
      <c r="G9" s="184">
        <v>869</v>
      </c>
      <c r="H9" s="42">
        <v>10.725746729202665</v>
      </c>
      <c r="I9" s="184">
        <v>712</v>
      </c>
      <c r="J9" s="42">
        <v>9.956649419661586</v>
      </c>
      <c r="K9" s="184">
        <v>802</v>
      </c>
      <c r="L9" s="42">
        <v>11.06359497861774</v>
      </c>
      <c r="M9" s="184">
        <v>711</v>
      </c>
      <c r="N9" s="42">
        <v>10.825213154689402</v>
      </c>
      <c r="O9" s="191"/>
    </row>
    <row r="10" spans="1:15" ht="15.75" customHeight="1" x14ac:dyDescent="0.35">
      <c r="A10" s="16"/>
      <c r="B10" s="34" t="s">
        <v>482</v>
      </c>
      <c r="C10" s="184">
        <v>723</v>
      </c>
      <c r="D10" s="185">
        <v>10.110474059572088</v>
      </c>
      <c r="E10" s="184">
        <v>668</v>
      </c>
      <c r="F10" s="185">
        <v>8.7115284298382889</v>
      </c>
      <c r="G10" s="184">
        <v>697</v>
      </c>
      <c r="H10" s="185">
        <v>8.6028141199703789</v>
      </c>
      <c r="I10" s="184">
        <v>743</v>
      </c>
      <c r="J10" s="185">
        <v>10.390155223045728</v>
      </c>
      <c r="K10" s="184">
        <v>737</v>
      </c>
      <c r="L10" s="185">
        <v>10.166919575113809</v>
      </c>
      <c r="M10" s="184">
        <v>739</v>
      </c>
      <c r="N10" s="185">
        <v>11.251522533495736</v>
      </c>
      <c r="O10" s="191"/>
    </row>
    <row r="11" spans="1:15" ht="15.75" customHeight="1" x14ac:dyDescent="0.35">
      <c r="A11" s="16"/>
      <c r="B11" s="34" t="s">
        <v>483</v>
      </c>
      <c r="C11" s="184">
        <v>17</v>
      </c>
      <c r="D11" s="42">
        <v>0.23772898895259406</v>
      </c>
      <c r="E11" s="184">
        <v>18</v>
      </c>
      <c r="F11" s="42">
        <v>0.23474178403755869</v>
      </c>
      <c r="G11" s="184">
        <v>21</v>
      </c>
      <c r="H11" s="42">
        <v>0.25919526042952357</v>
      </c>
      <c r="I11" s="184">
        <v>12</v>
      </c>
      <c r="J11" s="42">
        <v>0.16780869808418403</v>
      </c>
      <c r="K11" s="184">
        <v>18</v>
      </c>
      <c r="L11" s="42">
        <v>0.24831011173955028</v>
      </c>
      <c r="M11" s="184">
        <v>14</v>
      </c>
      <c r="N11" s="42">
        <v>0.21315468940316687</v>
      </c>
      <c r="O11" s="191"/>
    </row>
    <row r="12" spans="1:15" ht="15.75" customHeight="1" x14ac:dyDescent="0.35">
      <c r="A12" s="16"/>
      <c r="B12" s="34" t="s">
        <v>484</v>
      </c>
      <c r="C12" s="184">
        <v>316</v>
      </c>
      <c r="D12" s="42">
        <v>4.418962382883513</v>
      </c>
      <c r="E12" s="184">
        <v>258</v>
      </c>
      <c r="F12" s="42">
        <v>3.3646322378716746</v>
      </c>
      <c r="G12" s="184">
        <v>361</v>
      </c>
      <c r="H12" s="42">
        <v>4.455689953098001</v>
      </c>
      <c r="I12" s="184">
        <v>358</v>
      </c>
      <c r="J12" s="42">
        <v>5.0062928261781572</v>
      </c>
      <c r="K12" s="184">
        <v>294</v>
      </c>
      <c r="L12" s="42">
        <v>4.0557318250793211</v>
      </c>
      <c r="M12" s="184">
        <v>306</v>
      </c>
      <c r="N12" s="42">
        <v>4.6589524969549334</v>
      </c>
      <c r="O12" s="191"/>
    </row>
    <row r="13" spans="1:15" ht="15.75" customHeight="1" x14ac:dyDescent="0.35">
      <c r="A13" s="16"/>
      <c r="B13" s="34" t="s">
        <v>485</v>
      </c>
      <c r="C13" s="184">
        <v>682</v>
      </c>
      <c r="D13" s="42">
        <v>9.537127674451126</v>
      </c>
      <c r="E13" s="184">
        <v>648</v>
      </c>
      <c r="F13" s="42">
        <v>8.4507042253521121</v>
      </c>
      <c r="G13" s="184">
        <v>637</v>
      </c>
      <c r="H13" s="42">
        <v>7.8622562330288819</v>
      </c>
      <c r="I13" s="184">
        <v>620</v>
      </c>
      <c r="J13" s="42">
        <v>8.6701160676828408</v>
      </c>
      <c r="K13" s="184">
        <v>529</v>
      </c>
      <c r="L13" s="42">
        <v>7.2975582839012274</v>
      </c>
      <c r="M13" s="184">
        <v>522</v>
      </c>
      <c r="N13" s="42">
        <v>7.9476248477466509</v>
      </c>
      <c r="O13" s="191"/>
    </row>
    <row r="14" spans="1:15" ht="15.75" customHeight="1" x14ac:dyDescent="0.35">
      <c r="A14" s="16"/>
      <c r="B14" s="34" t="s">
        <v>486</v>
      </c>
      <c r="C14" s="184">
        <v>835</v>
      </c>
      <c r="D14" s="42">
        <v>11.676688575024471</v>
      </c>
      <c r="E14" s="184">
        <v>823</v>
      </c>
      <c r="F14" s="42">
        <v>10.732916014606156</v>
      </c>
      <c r="G14" s="184">
        <v>800</v>
      </c>
      <c r="H14" s="42">
        <v>9.8741051592199458</v>
      </c>
      <c r="I14" s="184">
        <v>739</v>
      </c>
      <c r="J14" s="42">
        <v>10.334218990351001</v>
      </c>
      <c r="K14" s="184">
        <v>787</v>
      </c>
      <c r="L14" s="42">
        <v>10.856669885501448</v>
      </c>
      <c r="M14" s="184">
        <v>717</v>
      </c>
      <c r="N14" s="42">
        <v>10.916565164433617</v>
      </c>
      <c r="O14" s="191"/>
    </row>
    <row r="15" spans="1:15" ht="15.75" customHeight="1" x14ac:dyDescent="0.35">
      <c r="A15" s="16"/>
      <c r="B15" s="34" t="s">
        <v>487</v>
      </c>
      <c r="C15" s="184">
        <v>299</v>
      </c>
      <c r="D15" s="42">
        <v>4.1812333939309188</v>
      </c>
      <c r="E15" s="184">
        <v>236</v>
      </c>
      <c r="F15" s="42">
        <v>3.0777256129368809</v>
      </c>
      <c r="G15" s="184">
        <v>221</v>
      </c>
      <c r="H15" s="42">
        <v>2.7277215502345098</v>
      </c>
      <c r="I15" s="184">
        <v>166</v>
      </c>
      <c r="J15" s="42">
        <v>2.3213536568312123</v>
      </c>
      <c r="K15" s="184">
        <v>147</v>
      </c>
      <c r="L15" s="42">
        <v>2.0278659125396605</v>
      </c>
      <c r="M15" s="184">
        <v>162</v>
      </c>
      <c r="N15" s="42">
        <v>2.4665042630937881</v>
      </c>
      <c r="O15" s="191"/>
    </row>
    <row r="16" spans="1:15" ht="15.75" customHeight="1" x14ac:dyDescent="0.35">
      <c r="A16" s="16"/>
      <c r="B16" s="34" t="s">
        <v>488</v>
      </c>
      <c r="C16" s="184">
        <v>872</v>
      </c>
      <c r="D16" s="42">
        <v>12.194098727450706</v>
      </c>
      <c r="E16" s="184">
        <v>878</v>
      </c>
      <c r="F16" s="42">
        <v>11.45018257694314</v>
      </c>
      <c r="G16" s="184">
        <v>918</v>
      </c>
      <c r="H16" s="42">
        <v>11.330535670204887</v>
      </c>
      <c r="I16" s="184">
        <v>681</v>
      </c>
      <c r="J16" s="42">
        <v>9.5231436162774443</v>
      </c>
      <c r="K16" s="184">
        <v>782</v>
      </c>
      <c r="L16" s="42">
        <v>10.787694854462684</v>
      </c>
      <c r="M16" s="184">
        <v>689</v>
      </c>
      <c r="N16" s="42">
        <v>10.490255785627284</v>
      </c>
      <c r="O16" s="191"/>
    </row>
    <row r="17" spans="1:15" ht="15.75" customHeight="1" x14ac:dyDescent="0.35">
      <c r="A17" s="16"/>
      <c r="B17" s="34" t="s">
        <v>489</v>
      </c>
      <c r="C17" s="184">
        <v>1076</v>
      </c>
      <c r="D17" s="42">
        <v>15.046846594881835</v>
      </c>
      <c r="E17" s="184">
        <v>1073</v>
      </c>
      <c r="F17" s="42">
        <v>13.993218570683361</v>
      </c>
      <c r="G17" s="184">
        <v>1045</v>
      </c>
      <c r="H17" s="42">
        <v>12.898049864231053</v>
      </c>
      <c r="I17" s="184">
        <v>831</v>
      </c>
      <c r="J17" s="42">
        <v>11.620752342329745</v>
      </c>
      <c r="K17" s="184">
        <v>971</v>
      </c>
      <c r="L17" s="42">
        <v>13.394951027727963</v>
      </c>
      <c r="M17" s="184">
        <v>849</v>
      </c>
      <c r="N17" s="42">
        <v>12.926309378806334</v>
      </c>
      <c r="O17" s="191"/>
    </row>
    <row r="18" spans="1:15" ht="15.75" customHeight="1" x14ac:dyDescent="0.35">
      <c r="A18" s="16"/>
      <c r="B18" s="34" t="s">
        <v>490</v>
      </c>
      <c r="C18" s="184" t="s">
        <v>231</v>
      </c>
      <c r="D18" s="42" t="s">
        <v>231</v>
      </c>
      <c r="E18" s="184">
        <v>934</v>
      </c>
      <c r="F18" s="42">
        <v>12.180490349504435</v>
      </c>
      <c r="G18" s="184">
        <v>1190</v>
      </c>
      <c r="H18" s="42">
        <v>14.68773142433967</v>
      </c>
      <c r="I18" s="184">
        <v>1093</v>
      </c>
      <c r="J18" s="42">
        <v>15.284575583834428</v>
      </c>
      <c r="K18" s="184">
        <v>1125</v>
      </c>
      <c r="L18" s="42">
        <v>15.519381983721892</v>
      </c>
      <c r="M18" s="184">
        <v>855</v>
      </c>
      <c r="N18" s="42">
        <v>13.017661388550547</v>
      </c>
      <c r="O18" s="191"/>
    </row>
    <row r="19" spans="1:15" ht="15.75" customHeight="1" x14ac:dyDescent="0.35">
      <c r="A19" s="16"/>
      <c r="B19" s="37" t="s">
        <v>491</v>
      </c>
      <c r="C19" s="184">
        <v>460</v>
      </c>
      <c r="D19" s="42">
        <v>6.4326667598937206</v>
      </c>
      <c r="E19" s="184">
        <v>494</v>
      </c>
      <c r="F19" s="42">
        <v>6.4423578508085555</v>
      </c>
      <c r="G19" s="184">
        <v>511</v>
      </c>
      <c r="H19" s="42">
        <v>6.30708467045174</v>
      </c>
      <c r="I19" s="184">
        <v>346</v>
      </c>
      <c r="J19" s="42">
        <v>4.838484128093973</v>
      </c>
      <c r="K19" s="184">
        <v>375</v>
      </c>
      <c r="L19" s="42">
        <v>5.1731273279072978</v>
      </c>
      <c r="M19" s="184">
        <v>313</v>
      </c>
      <c r="N19" s="42">
        <v>4.7655298416565159</v>
      </c>
      <c r="O19" s="191"/>
    </row>
    <row r="20" spans="1:15" ht="15.75" customHeight="1" x14ac:dyDescent="0.35">
      <c r="A20" s="16"/>
      <c r="B20" s="34" t="s">
        <v>492</v>
      </c>
      <c r="C20" s="184">
        <v>47</v>
      </c>
      <c r="D20" s="42">
        <v>0.65725073416305413</v>
      </c>
      <c r="E20" s="184">
        <v>72</v>
      </c>
      <c r="F20" s="42">
        <v>0.93896713615023475</v>
      </c>
      <c r="G20" s="184">
        <v>64</v>
      </c>
      <c r="H20" s="42">
        <v>0.78992841273759562</v>
      </c>
      <c r="I20" s="184">
        <v>58</v>
      </c>
      <c r="J20" s="42">
        <v>0.81107537407355612</v>
      </c>
      <c r="K20" s="184">
        <v>35</v>
      </c>
      <c r="L20" s="42">
        <v>0.48282521727134781</v>
      </c>
      <c r="M20" s="184">
        <v>28</v>
      </c>
      <c r="N20" s="42">
        <v>0.42630937880633374</v>
      </c>
      <c r="O20" s="191"/>
    </row>
    <row r="21" spans="1:15" ht="15.75" customHeight="1" x14ac:dyDescent="0.35">
      <c r="A21" s="16"/>
      <c r="B21" s="36" t="s">
        <v>470</v>
      </c>
      <c r="C21" s="40">
        <v>7151</v>
      </c>
      <c r="D21" s="64">
        <v>100</v>
      </c>
      <c r="E21" s="40">
        <v>7668</v>
      </c>
      <c r="F21" s="64">
        <v>100</v>
      </c>
      <c r="G21" s="40">
        <v>8102</v>
      </c>
      <c r="H21" s="64">
        <v>100</v>
      </c>
      <c r="I21" s="40">
        <v>7151</v>
      </c>
      <c r="J21" s="64">
        <v>100</v>
      </c>
      <c r="K21" s="40">
        <v>7249</v>
      </c>
      <c r="L21" s="64">
        <v>100</v>
      </c>
      <c r="M21" s="40">
        <v>6568</v>
      </c>
      <c r="N21" s="64">
        <v>100</v>
      </c>
      <c r="O21" s="191"/>
    </row>
    <row r="22" spans="1:15" x14ac:dyDescent="0.35">
      <c r="A22" s="16"/>
      <c r="B22" s="34"/>
      <c r="C22" s="184"/>
      <c r="D22" s="187"/>
      <c r="E22" s="184"/>
      <c r="F22" s="187"/>
      <c r="G22" s="184"/>
      <c r="H22" s="187"/>
      <c r="I22" s="184"/>
      <c r="J22" s="187"/>
      <c r="K22" s="184"/>
      <c r="L22" s="187"/>
      <c r="M22" s="187"/>
      <c r="N22" s="187"/>
      <c r="O22" s="191"/>
    </row>
    <row r="23" spans="1:15" x14ac:dyDescent="0.35">
      <c r="A23" s="16"/>
      <c r="B23" s="34"/>
      <c r="C23" s="77"/>
      <c r="D23" s="76"/>
      <c r="E23" s="77"/>
      <c r="F23" s="76"/>
      <c r="G23" s="77"/>
      <c r="H23" s="76"/>
      <c r="I23" s="77"/>
      <c r="J23" s="76"/>
      <c r="K23" s="77"/>
      <c r="L23" s="76"/>
      <c r="M23" s="76"/>
      <c r="N23" s="76"/>
    </row>
    <row r="24" spans="1:15" ht="21.75" customHeight="1" x14ac:dyDescent="0.35">
      <c r="A24" s="16"/>
      <c r="B24" s="234" t="s">
        <v>493</v>
      </c>
      <c r="C24" s="234"/>
      <c r="D24" s="234"/>
      <c r="E24" s="234"/>
      <c r="F24" s="234"/>
      <c r="G24" s="234"/>
      <c r="H24" s="234"/>
      <c r="I24" s="234"/>
      <c r="J24" s="234"/>
      <c r="K24" s="234"/>
      <c r="L24" s="234"/>
      <c r="M24" s="211"/>
      <c r="N24" s="211"/>
    </row>
    <row r="25" spans="1:15" x14ac:dyDescent="0.35">
      <c r="A25" s="16"/>
      <c r="B25" s="34"/>
      <c r="C25" s="188"/>
      <c r="D25" s="186"/>
      <c r="E25" s="188"/>
      <c r="F25" s="186"/>
      <c r="G25" s="188"/>
      <c r="H25" s="186"/>
      <c r="I25" s="188"/>
      <c r="J25" s="186"/>
      <c r="K25" s="188"/>
      <c r="L25" s="186"/>
      <c r="M25" s="186"/>
      <c r="N25" s="186"/>
    </row>
    <row r="26" spans="1:15" x14ac:dyDescent="0.35">
      <c r="A26" s="193"/>
      <c r="B26" s="194"/>
      <c r="C26" s="195"/>
      <c r="D26" s="196"/>
      <c r="E26" s="195"/>
      <c r="F26" s="196"/>
      <c r="G26" s="195"/>
      <c r="H26" s="196"/>
      <c r="I26" s="195"/>
      <c r="J26" s="196"/>
      <c r="K26" s="195"/>
      <c r="L26" s="196"/>
      <c r="M26" s="196"/>
      <c r="N26" s="196"/>
    </row>
    <row r="27" spans="1:15" x14ac:dyDescent="0.35">
      <c r="A27" s="193"/>
      <c r="B27" s="34"/>
      <c r="C27" s="197"/>
      <c r="D27" s="198"/>
      <c r="E27" s="197"/>
      <c r="F27" s="198"/>
      <c r="G27" s="197"/>
      <c r="H27" s="198"/>
      <c r="I27" s="197"/>
      <c r="J27" s="198"/>
      <c r="K27" s="197"/>
      <c r="L27" s="198"/>
      <c r="M27" s="198"/>
      <c r="N27" s="198"/>
    </row>
    <row r="28" spans="1:15" x14ac:dyDescent="0.35">
      <c r="A28" s="193"/>
      <c r="B28" s="194"/>
      <c r="C28" s="197"/>
      <c r="D28" s="198"/>
      <c r="E28" s="197"/>
      <c r="F28" s="198"/>
      <c r="G28" s="197"/>
      <c r="H28" s="198"/>
      <c r="I28" s="197"/>
      <c r="J28" s="198"/>
      <c r="K28" s="197"/>
      <c r="L28" s="198"/>
      <c r="M28" s="198"/>
      <c r="N28" s="198"/>
    </row>
    <row r="29" spans="1:15" x14ac:dyDescent="0.35">
      <c r="A29" s="193"/>
      <c r="B29" s="194"/>
      <c r="C29" s="197"/>
      <c r="D29" s="198"/>
      <c r="E29" s="197"/>
      <c r="F29" s="198"/>
      <c r="G29" s="197"/>
      <c r="H29" s="198"/>
      <c r="I29" s="197"/>
      <c r="J29" s="198"/>
      <c r="K29" s="197"/>
      <c r="L29" s="198"/>
      <c r="M29" s="198"/>
      <c r="N29" s="198"/>
    </row>
    <row r="30" spans="1:15" x14ac:dyDescent="0.35">
      <c r="A30" s="193"/>
      <c r="B30" s="194"/>
      <c r="C30" s="197"/>
      <c r="D30" s="198"/>
      <c r="E30" s="197"/>
      <c r="F30" s="198"/>
      <c r="G30" s="197"/>
      <c r="H30" s="198"/>
      <c r="I30" s="197"/>
      <c r="J30" s="198"/>
      <c r="K30" s="197"/>
      <c r="L30" s="198"/>
      <c r="M30" s="198"/>
      <c r="N30" s="198"/>
    </row>
    <row r="31" spans="1:15" x14ac:dyDescent="0.35">
      <c r="A31" s="193"/>
      <c r="B31" s="194"/>
      <c r="C31" s="197"/>
      <c r="D31" s="198"/>
      <c r="E31" s="197"/>
      <c r="F31" s="198"/>
      <c r="G31" s="197"/>
      <c r="H31" s="198"/>
      <c r="I31" s="197"/>
      <c r="J31" s="198"/>
      <c r="K31" s="197"/>
      <c r="L31" s="198"/>
      <c r="M31" s="198"/>
      <c r="N31" s="198"/>
    </row>
    <row r="32" spans="1:15" x14ac:dyDescent="0.35">
      <c r="A32" s="193"/>
      <c r="B32" s="194"/>
      <c r="C32" s="197"/>
      <c r="D32" s="198"/>
      <c r="E32" s="197"/>
      <c r="F32" s="198"/>
      <c r="G32" s="197"/>
      <c r="H32" s="198"/>
      <c r="I32" s="197"/>
      <c r="J32" s="198"/>
      <c r="K32" s="197"/>
      <c r="L32" s="198"/>
      <c r="M32" s="198"/>
      <c r="N32" s="198"/>
    </row>
    <row r="33" spans="1:14" x14ac:dyDescent="0.35">
      <c r="A33" s="193"/>
      <c r="B33" s="194"/>
      <c r="C33" s="197"/>
      <c r="D33" s="198"/>
      <c r="E33" s="197"/>
      <c r="F33" s="198"/>
      <c r="G33" s="197"/>
      <c r="H33" s="198"/>
      <c r="I33" s="197"/>
      <c r="J33" s="198"/>
      <c r="K33" s="197"/>
      <c r="L33" s="198"/>
      <c r="M33" s="198"/>
      <c r="N33" s="198"/>
    </row>
    <row r="34" spans="1:14" x14ac:dyDescent="0.35">
      <c r="A34" s="193"/>
      <c r="B34" s="194"/>
      <c r="C34" s="197"/>
      <c r="D34" s="198"/>
      <c r="E34" s="197"/>
      <c r="F34" s="198"/>
      <c r="G34" s="197"/>
      <c r="H34" s="198"/>
      <c r="I34" s="197"/>
      <c r="J34" s="198"/>
      <c r="K34" s="197"/>
      <c r="L34" s="198"/>
      <c r="M34" s="198"/>
      <c r="N34" s="198"/>
    </row>
    <row r="35" spans="1:14" x14ac:dyDescent="0.35">
      <c r="A35" s="193"/>
      <c r="B35" s="194"/>
      <c r="C35" s="197"/>
      <c r="D35" s="198"/>
      <c r="E35" s="197"/>
      <c r="F35" s="198"/>
      <c r="G35" s="197"/>
      <c r="H35" s="198"/>
      <c r="I35" s="197"/>
      <c r="J35" s="198"/>
      <c r="K35" s="197"/>
      <c r="L35" s="198"/>
      <c r="M35" s="198"/>
      <c r="N35" s="198"/>
    </row>
    <row r="36" spans="1:14" x14ac:dyDescent="0.35">
      <c r="A36" s="193"/>
      <c r="B36" s="194"/>
      <c r="C36" s="197"/>
      <c r="D36" s="198"/>
      <c r="E36" s="197"/>
      <c r="F36" s="198"/>
      <c r="G36" s="197"/>
      <c r="H36" s="198"/>
      <c r="I36" s="197"/>
      <c r="J36" s="198"/>
      <c r="K36" s="197"/>
      <c r="L36" s="198"/>
      <c r="M36" s="198"/>
      <c r="N36" s="198"/>
    </row>
    <row r="37" spans="1:14" x14ac:dyDescent="0.35">
      <c r="A37" s="193"/>
      <c r="B37" s="194"/>
      <c r="C37" s="197"/>
      <c r="D37" s="198"/>
      <c r="E37" s="197"/>
      <c r="F37" s="198"/>
      <c r="G37" s="197"/>
      <c r="H37" s="198"/>
      <c r="I37" s="197"/>
      <c r="J37" s="198"/>
      <c r="K37" s="197"/>
      <c r="L37" s="198"/>
      <c r="M37" s="198"/>
      <c r="N37" s="198"/>
    </row>
    <row r="38" spans="1:14" x14ac:dyDescent="0.35">
      <c r="A38" s="193"/>
      <c r="B38" s="194"/>
      <c r="C38" s="197"/>
      <c r="D38" s="198"/>
      <c r="E38" s="197"/>
      <c r="F38" s="198"/>
      <c r="G38" s="197"/>
      <c r="H38" s="198"/>
      <c r="I38" s="197"/>
      <c r="J38" s="198"/>
      <c r="K38" s="197"/>
      <c r="L38" s="198"/>
      <c r="M38" s="198"/>
      <c r="N38" s="198"/>
    </row>
    <row r="39" spans="1:14" x14ac:dyDescent="0.35">
      <c r="A39" s="193"/>
      <c r="B39" s="194"/>
      <c r="C39" s="197"/>
      <c r="D39" s="198"/>
      <c r="E39" s="197"/>
      <c r="F39" s="198"/>
      <c r="G39" s="197"/>
      <c r="H39" s="198"/>
      <c r="I39" s="197"/>
      <c r="J39" s="198"/>
      <c r="K39" s="197"/>
      <c r="L39" s="198"/>
      <c r="M39" s="198"/>
      <c r="N39" s="198"/>
    </row>
    <row r="40" spans="1:14" x14ac:dyDescent="0.35">
      <c r="A40" s="193"/>
      <c r="B40" s="194"/>
      <c r="C40" s="197"/>
      <c r="D40" s="198"/>
      <c r="E40" s="197"/>
      <c r="F40" s="198"/>
      <c r="G40" s="197"/>
      <c r="H40" s="198"/>
      <c r="I40" s="197"/>
      <c r="J40" s="198"/>
      <c r="K40" s="197"/>
      <c r="L40" s="198"/>
      <c r="M40" s="198"/>
      <c r="N40" s="198"/>
    </row>
    <row r="41" spans="1:14" x14ac:dyDescent="0.35">
      <c r="A41" s="193"/>
      <c r="B41" s="194"/>
      <c r="C41" s="197"/>
      <c r="D41" s="198"/>
      <c r="E41" s="197"/>
      <c r="F41" s="198"/>
      <c r="G41" s="197"/>
      <c r="H41" s="198"/>
      <c r="I41" s="197"/>
      <c r="J41" s="198"/>
      <c r="K41" s="197"/>
      <c r="L41" s="198"/>
      <c r="M41" s="198"/>
      <c r="N41" s="198"/>
    </row>
    <row r="42" spans="1:14" x14ac:dyDescent="0.35">
      <c r="A42" s="193"/>
      <c r="B42" s="194"/>
      <c r="C42" s="197"/>
      <c r="D42" s="198"/>
      <c r="E42" s="197"/>
      <c r="F42" s="198"/>
      <c r="G42" s="197"/>
      <c r="H42" s="198"/>
      <c r="I42" s="197"/>
      <c r="J42" s="198"/>
      <c r="K42" s="197"/>
      <c r="L42" s="198"/>
      <c r="M42" s="198"/>
      <c r="N42" s="198"/>
    </row>
    <row r="43" spans="1:14" x14ac:dyDescent="0.35">
      <c r="A43" s="193"/>
      <c r="B43" s="194"/>
      <c r="C43" s="197"/>
      <c r="D43" s="198"/>
      <c r="E43" s="197"/>
      <c r="F43" s="198"/>
      <c r="G43" s="197"/>
      <c r="H43" s="198"/>
      <c r="I43" s="197"/>
      <c r="J43" s="198"/>
      <c r="K43" s="197"/>
      <c r="L43" s="198"/>
      <c r="M43" s="198"/>
      <c r="N43" s="198"/>
    </row>
    <row r="44" spans="1:14" x14ac:dyDescent="0.35">
      <c r="A44" s="193"/>
      <c r="B44" s="194"/>
      <c r="C44" s="197"/>
      <c r="D44" s="198"/>
      <c r="E44" s="197"/>
      <c r="F44" s="198"/>
      <c r="G44" s="197"/>
      <c r="H44" s="198"/>
      <c r="I44" s="197"/>
      <c r="J44" s="198"/>
      <c r="K44" s="197"/>
      <c r="L44" s="198"/>
      <c r="M44" s="198"/>
      <c r="N44" s="198"/>
    </row>
    <row r="45" spans="1:14" x14ac:dyDescent="0.35">
      <c r="A45" s="193"/>
      <c r="B45" s="194"/>
      <c r="C45" s="197"/>
      <c r="D45" s="198"/>
      <c r="E45" s="197"/>
      <c r="F45" s="198"/>
      <c r="G45" s="197"/>
      <c r="H45" s="198"/>
      <c r="I45" s="197"/>
      <c r="J45" s="198"/>
      <c r="K45" s="197"/>
      <c r="L45" s="198"/>
      <c r="M45" s="198"/>
      <c r="N45" s="198"/>
    </row>
    <row r="46" spans="1:14" x14ac:dyDescent="0.35">
      <c r="A46" s="193"/>
      <c r="B46" s="194"/>
      <c r="C46" s="195"/>
      <c r="D46" s="196"/>
      <c r="E46" s="195"/>
      <c r="F46" s="196"/>
      <c r="G46" s="195"/>
      <c r="H46" s="196"/>
      <c r="I46" s="195"/>
      <c r="J46" s="196"/>
      <c r="K46" s="195"/>
      <c r="L46" s="196"/>
      <c r="M46" s="196"/>
      <c r="N46" s="196"/>
    </row>
    <row r="47" spans="1:14" x14ac:dyDescent="0.35">
      <c r="A47" s="193"/>
      <c r="B47" s="194"/>
      <c r="C47" s="199"/>
      <c r="D47" s="200"/>
      <c r="E47" s="199"/>
      <c r="F47" s="200"/>
      <c r="G47" s="199"/>
      <c r="H47" s="200"/>
      <c r="I47" s="199"/>
      <c r="J47" s="200"/>
      <c r="K47" s="199"/>
      <c r="L47" s="200"/>
      <c r="M47" s="200"/>
      <c r="N47" s="200"/>
    </row>
    <row r="48" spans="1:14" x14ac:dyDescent="0.35">
      <c r="A48" s="193"/>
      <c r="B48" s="201"/>
      <c r="C48" s="199"/>
      <c r="D48" s="200"/>
      <c r="E48" s="199"/>
      <c r="F48" s="200"/>
      <c r="G48" s="199"/>
      <c r="H48" s="200"/>
      <c r="I48" s="199"/>
      <c r="J48" s="200"/>
      <c r="K48" s="199"/>
      <c r="L48" s="200"/>
      <c r="M48" s="200"/>
      <c r="N48" s="200"/>
    </row>
    <row r="49" spans="1:14" x14ac:dyDescent="0.35">
      <c r="A49" s="193"/>
      <c r="B49" s="194"/>
      <c r="C49" s="195"/>
      <c r="D49" s="200"/>
      <c r="E49" s="195"/>
      <c r="F49" s="200"/>
      <c r="G49" s="195"/>
      <c r="H49" s="200"/>
      <c r="I49" s="195"/>
      <c r="J49" s="200"/>
      <c r="K49" s="195"/>
      <c r="L49" s="200"/>
      <c r="M49" s="200"/>
      <c r="N49" s="200"/>
    </row>
    <row r="50" spans="1:14" x14ac:dyDescent="0.35">
      <c r="A50" s="193"/>
      <c r="B50" s="194"/>
      <c r="C50" s="199"/>
      <c r="D50" s="200"/>
      <c r="E50" s="199"/>
      <c r="F50" s="200"/>
      <c r="G50" s="199"/>
      <c r="H50" s="200"/>
      <c r="I50" s="199"/>
      <c r="J50" s="200"/>
      <c r="K50" s="199"/>
      <c r="L50" s="200"/>
      <c r="M50" s="200"/>
      <c r="N50" s="200"/>
    </row>
    <row r="51" spans="1:14" x14ac:dyDescent="0.35">
      <c r="A51" s="193"/>
      <c r="B51" s="194"/>
      <c r="C51" s="195"/>
      <c r="D51" s="195"/>
      <c r="E51" s="195"/>
      <c r="F51" s="195"/>
      <c r="G51" s="195"/>
      <c r="H51" s="195"/>
      <c r="I51" s="195"/>
      <c r="J51" s="195"/>
      <c r="K51" s="195"/>
      <c r="L51" s="195"/>
      <c r="M51" s="195"/>
      <c r="N51" s="195"/>
    </row>
    <row r="52" spans="1:14" x14ac:dyDescent="0.35">
      <c r="A52" s="193"/>
      <c r="B52" s="194"/>
      <c r="C52" s="195"/>
      <c r="D52" s="196"/>
      <c r="E52" s="195"/>
      <c r="F52" s="196"/>
      <c r="G52" s="195"/>
      <c r="H52" s="196"/>
      <c r="I52" s="195"/>
      <c r="J52" s="196"/>
      <c r="K52" s="195"/>
      <c r="L52" s="196"/>
      <c r="M52" s="196"/>
      <c r="N52" s="196"/>
    </row>
    <row r="53" spans="1:14" x14ac:dyDescent="0.35">
      <c r="A53" s="193"/>
      <c r="B53" s="194"/>
      <c r="C53" s="199"/>
      <c r="D53" s="200"/>
      <c r="E53" s="199"/>
      <c r="F53" s="200"/>
      <c r="G53" s="199"/>
      <c r="H53" s="200"/>
      <c r="I53" s="199"/>
      <c r="J53" s="200"/>
      <c r="K53" s="199"/>
      <c r="L53" s="200"/>
      <c r="M53" s="200"/>
      <c r="N53" s="200"/>
    </row>
  </sheetData>
  <mergeCells count="7">
    <mergeCell ref="M3:N3"/>
    <mergeCell ref="B24:L24"/>
    <mergeCell ref="C3:D3"/>
    <mergeCell ref="E3:F3"/>
    <mergeCell ref="G3:H3"/>
    <mergeCell ref="I3:J3"/>
    <mergeCell ref="K3:L3"/>
  </mergeCells>
  <conditionalFormatting sqref="C6:C20">
    <cfRule type="cellIs" dxfId="61" priority="47" operator="between">
      <formula>1</formula>
      <formula>3</formula>
    </cfRule>
  </conditionalFormatting>
  <conditionalFormatting sqref="E6:E20">
    <cfRule type="cellIs" dxfId="60" priority="44" operator="between">
      <formula>1</formula>
      <formula>3</formula>
    </cfRule>
  </conditionalFormatting>
  <conditionalFormatting sqref="G6:G20">
    <cfRule type="cellIs" dxfId="59" priority="41" operator="between">
      <formula>1</formula>
      <formula>3</formula>
    </cfRule>
  </conditionalFormatting>
  <conditionalFormatting sqref="I6:I20">
    <cfRule type="cellIs" dxfId="58" priority="38" operator="between">
      <formula>1</formula>
      <formula>3</formula>
    </cfRule>
  </conditionalFormatting>
  <conditionalFormatting sqref="K6:K20">
    <cfRule type="cellIs" dxfId="57" priority="35" operator="between">
      <formula>1</formula>
      <formula>3</formula>
    </cfRule>
  </conditionalFormatting>
  <conditionalFormatting sqref="M6:M20">
    <cfRule type="cellIs" dxfId="56" priority="1" operator="between">
      <formula>1</formula>
      <formula>3</formula>
    </cfRule>
  </conditionalFormatting>
  <pageMargins left="0.7" right="0.7" top="0.75" bottom="0.75" header="0.3" footer="0.3"/>
  <pageSetup paperSize="9" orientation="portrait" r:id="rId1"/>
  <headerFooter>
    <oddHeader>&amp;C&amp;"Arial Black"&amp;11&amp;KFF0000OFFICIAL&amp;1#</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4D4F0-A143-43FE-8084-74ACB1DFF5E1}">
  <dimension ref="A1:Y53"/>
  <sheetViews>
    <sheetView workbookViewId="0">
      <pane ySplit="4" topLeftCell="A5" activePane="bottomLeft" state="frozen"/>
      <selection pane="bottomLeft"/>
    </sheetView>
  </sheetViews>
  <sheetFormatPr defaultColWidth="8.73046875" defaultRowHeight="12.75" x14ac:dyDescent="0.35"/>
  <cols>
    <col min="1" max="1" width="3.265625" style="192" customWidth="1"/>
    <col min="2" max="2" width="25.3984375" style="192" customWidth="1"/>
    <col min="3" max="14" width="7.73046875" style="192" customWidth="1"/>
    <col min="15" max="16384" width="8.73046875" style="192"/>
  </cols>
  <sheetData>
    <row r="1" spans="1:25" ht="55.5" customHeight="1" x14ac:dyDescent="0.35">
      <c r="A1"/>
      <c r="B1" s="25" t="s">
        <v>476</v>
      </c>
      <c r="C1" s="16"/>
      <c r="D1" s="16"/>
      <c r="E1" s="16"/>
      <c r="F1" s="16"/>
      <c r="G1" s="16"/>
      <c r="H1" s="16"/>
      <c r="I1" s="16"/>
      <c r="J1" s="16"/>
      <c r="K1" s="16"/>
      <c r="L1" s="16"/>
      <c r="M1" s="16"/>
      <c r="N1" s="16"/>
    </row>
    <row r="2" spans="1:25" ht="16.899999999999999" x14ac:dyDescent="0.35">
      <c r="A2" s="16"/>
      <c r="B2" s="138" t="s">
        <v>494</v>
      </c>
      <c r="C2" s="16"/>
      <c r="D2" s="16"/>
      <c r="E2" s="16"/>
      <c r="F2" s="16"/>
      <c r="G2" s="16"/>
      <c r="H2" s="16"/>
      <c r="I2" s="16"/>
      <c r="J2" s="16"/>
      <c r="K2" s="16"/>
      <c r="L2" s="16"/>
      <c r="M2" s="16"/>
      <c r="N2" s="16"/>
    </row>
    <row r="3" spans="1:25" ht="18.75" customHeight="1" x14ac:dyDescent="0.35">
      <c r="A3" s="38"/>
      <c r="B3" s="48"/>
      <c r="C3" s="230">
        <v>42916</v>
      </c>
      <c r="D3" s="230"/>
      <c r="E3" s="230">
        <v>43281</v>
      </c>
      <c r="F3" s="230"/>
      <c r="G3" s="230">
        <v>43646</v>
      </c>
      <c r="H3" s="230"/>
      <c r="I3" s="230">
        <v>44012</v>
      </c>
      <c r="J3" s="231"/>
      <c r="K3" s="230">
        <v>44377</v>
      </c>
      <c r="L3" s="230"/>
      <c r="M3" s="230">
        <v>44742</v>
      </c>
      <c r="N3" s="230"/>
    </row>
    <row r="4" spans="1:25"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row>
    <row r="5" spans="1:25" ht="15" x14ac:dyDescent="0.35">
      <c r="A5" s="15"/>
      <c r="B5" s="33"/>
      <c r="C5" s="45"/>
      <c r="D5" s="45"/>
      <c r="E5" s="45"/>
      <c r="F5" s="45"/>
      <c r="G5" s="45"/>
      <c r="H5" s="45"/>
      <c r="I5" s="45"/>
      <c r="J5" s="45"/>
      <c r="K5" s="45"/>
      <c r="L5" s="45"/>
      <c r="M5" s="45"/>
      <c r="N5" s="45"/>
    </row>
    <row r="6" spans="1:25" ht="15.75" customHeight="1" x14ac:dyDescent="0.35">
      <c r="A6" s="15"/>
      <c r="B6" s="34" t="s">
        <v>478</v>
      </c>
      <c r="C6" s="58">
        <v>27</v>
      </c>
      <c r="D6" s="42">
        <v>4.4117647058823533</v>
      </c>
      <c r="E6" s="58">
        <v>27</v>
      </c>
      <c r="F6" s="42">
        <v>3.9416058394160585</v>
      </c>
      <c r="G6" s="58">
        <v>39</v>
      </c>
      <c r="H6" s="42">
        <v>4.6539379474940334</v>
      </c>
      <c r="I6" s="58">
        <v>40</v>
      </c>
      <c r="J6" s="42">
        <v>5.5710306406685239</v>
      </c>
      <c r="K6" s="58">
        <v>44</v>
      </c>
      <c r="L6" s="42">
        <v>5.7068741893644619</v>
      </c>
      <c r="M6" s="58">
        <v>30</v>
      </c>
      <c r="N6" s="42">
        <v>4.3165467625899279</v>
      </c>
      <c r="O6" s="191"/>
      <c r="P6" s="204"/>
      <c r="Q6" s="191"/>
      <c r="R6" s="204"/>
      <c r="S6" s="191"/>
      <c r="T6" s="204"/>
      <c r="U6" s="191"/>
      <c r="V6" s="204"/>
      <c r="W6" s="191"/>
      <c r="X6" s="204"/>
      <c r="Y6" s="191"/>
    </row>
    <row r="7" spans="1:25" ht="15.75" customHeight="1" x14ac:dyDescent="0.35">
      <c r="A7" s="15"/>
      <c r="B7" s="34" t="s">
        <v>479</v>
      </c>
      <c r="C7" s="58">
        <v>6</v>
      </c>
      <c r="D7" s="42">
        <v>0.98039215686274506</v>
      </c>
      <c r="E7" s="58">
        <v>4</v>
      </c>
      <c r="F7" s="42">
        <v>0.58394160583941601</v>
      </c>
      <c r="G7" s="58">
        <v>7</v>
      </c>
      <c r="H7" s="42">
        <v>0.8353221957040573</v>
      </c>
      <c r="I7" s="58">
        <v>13</v>
      </c>
      <c r="J7" s="42">
        <v>1.8105849582172702</v>
      </c>
      <c r="K7" s="58">
        <v>6</v>
      </c>
      <c r="L7" s="42">
        <v>0.77821011673151752</v>
      </c>
      <c r="M7" s="58">
        <v>9</v>
      </c>
      <c r="N7" s="42">
        <v>1.2949640287769784</v>
      </c>
      <c r="O7" s="191"/>
      <c r="P7" s="204"/>
      <c r="Q7" s="191"/>
      <c r="R7" s="204"/>
      <c r="S7" s="191"/>
      <c r="T7" s="204"/>
      <c r="U7" s="191"/>
      <c r="V7" s="204"/>
      <c r="W7" s="191"/>
      <c r="X7" s="204"/>
      <c r="Y7" s="191"/>
    </row>
    <row r="8" spans="1:25" ht="15.75" customHeight="1" x14ac:dyDescent="0.35">
      <c r="A8" s="6"/>
      <c r="B8" s="34" t="s">
        <v>480</v>
      </c>
      <c r="C8" s="58">
        <v>35</v>
      </c>
      <c r="D8" s="42">
        <v>5.7189542483660132</v>
      </c>
      <c r="E8" s="58">
        <v>16</v>
      </c>
      <c r="F8" s="42">
        <v>2.335766423357664</v>
      </c>
      <c r="G8" s="58">
        <v>17</v>
      </c>
      <c r="H8" s="42">
        <v>2.028639618138425</v>
      </c>
      <c r="I8" s="58">
        <v>15</v>
      </c>
      <c r="J8" s="42">
        <v>2.0891364902506964</v>
      </c>
      <c r="K8" s="58">
        <v>13</v>
      </c>
      <c r="L8" s="42">
        <v>1.6861219195849546</v>
      </c>
      <c r="M8" s="58">
        <v>19</v>
      </c>
      <c r="N8" s="42">
        <v>2.7338129496402876</v>
      </c>
      <c r="O8" s="191"/>
      <c r="P8" s="204"/>
      <c r="Q8" s="191"/>
      <c r="R8" s="204"/>
      <c r="S8" s="191"/>
      <c r="T8" s="204"/>
      <c r="U8" s="191"/>
      <c r="V8" s="204"/>
      <c r="W8" s="191"/>
      <c r="X8" s="204"/>
      <c r="Y8" s="191"/>
    </row>
    <row r="9" spans="1:25" ht="15.75" customHeight="1" x14ac:dyDescent="0.35">
      <c r="A9" s="6"/>
      <c r="B9" s="34" t="s">
        <v>481</v>
      </c>
      <c r="C9" s="58">
        <v>62</v>
      </c>
      <c r="D9" s="42">
        <v>10.130718954248366</v>
      </c>
      <c r="E9" s="58">
        <v>60</v>
      </c>
      <c r="F9" s="42">
        <v>8.7591240875912408</v>
      </c>
      <c r="G9" s="58">
        <v>66</v>
      </c>
      <c r="H9" s="42">
        <v>7.8758949880668254</v>
      </c>
      <c r="I9" s="58">
        <v>50</v>
      </c>
      <c r="J9" s="42">
        <v>6.9637883008356551</v>
      </c>
      <c r="K9" s="58">
        <v>57</v>
      </c>
      <c r="L9" s="42">
        <v>7.3929961089494167</v>
      </c>
      <c r="M9" s="58">
        <v>57</v>
      </c>
      <c r="N9" s="42">
        <v>8.2014388489208638</v>
      </c>
      <c r="O9" s="191"/>
      <c r="P9" s="204"/>
      <c r="Q9" s="191"/>
      <c r="R9" s="204"/>
      <c r="S9" s="191"/>
      <c r="T9" s="204"/>
      <c r="U9" s="191"/>
      <c r="V9" s="204"/>
      <c r="W9" s="191"/>
      <c r="X9" s="204"/>
      <c r="Y9" s="191"/>
    </row>
    <row r="10" spans="1:25" ht="15.75" customHeight="1" x14ac:dyDescent="0.35">
      <c r="A10" s="16"/>
      <c r="B10" s="34" t="s">
        <v>482</v>
      </c>
      <c r="C10" s="58">
        <v>45</v>
      </c>
      <c r="D10" s="55">
        <v>7.3529411764705888</v>
      </c>
      <c r="E10" s="58">
        <v>41</v>
      </c>
      <c r="F10" s="55">
        <v>5.9854014598540148</v>
      </c>
      <c r="G10" s="58">
        <v>39</v>
      </c>
      <c r="H10" s="55">
        <v>4.6539379474940334</v>
      </c>
      <c r="I10" s="58">
        <v>57</v>
      </c>
      <c r="J10" s="55">
        <v>7.9387186629526454</v>
      </c>
      <c r="K10" s="58">
        <v>64</v>
      </c>
      <c r="L10" s="55">
        <v>8.3009079118028524</v>
      </c>
      <c r="M10" s="58">
        <v>62</v>
      </c>
      <c r="N10" s="55">
        <v>8.9208633093525176</v>
      </c>
      <c r="O10" s="191"/>
      <c r="P10" s="204"/>
      <c r="Q10" s="191"/>
      <c r="R10" s="204"/>
      <c r="S10" s="191"/>
      <c r="T10" s="204"/>
      <c r="U10" s="191"/>
      <c r="V10" s="204"/>
      <c r="W10" s="191"/>
      <c r="X10" s="204"/>
      <c r="Y10" s="191"/>
    </row>
    <row r="11" spans="1:25" ht="15.75" customHeight="1" x14ac:dyDescent="0.35">
      <c r="A11" s="16"/>
      <c r="B11" s="34" t="s">
        <v>483</v>
      </c>
      <c r="C11" s="58">
        <v>0</v>
      </c>
      <c r="D11" s="42">
        <v>0</v>
      </c>
      <c r="E11" s="58">
        <v>0</v>
      </c>
      <c r="F11" s="42">
        <v>0</v>
      </c>
      <c r="G11" s="58">
        <v>0</v>
      </c>
      <c r="H11" s="42">
        <v>0</v>
      </c>
      <c r="I11" s="58" t="s">
        <v>272</v>
      </c>
      <c r="J11" s="42">
        <v>0.1392757660167131</v>
      </c>
      <c r="K11" s="58" t="s">
        <v>272</v>
      </c>
      <c r="L11" s="42" t="s">
        <v>231</v>
      </c>
      <c r="M11" s="58" t="s">
        <v>272</v>
      </c>
      <c r="N11" s="42" t="s">
        <v>231</v>
      </c>
      <c r="O11" s="191"/>
      <c r="P11" s="204"/>
      <c r="Q11" s="191"/>
      <c r="R11" s="204"/>
      <c r="S11" s="191"/>
      <c r="T11" s="204"/>
      <c r="U11" s="191"/>
      <c r="V11" s="204"/>
      <c r="W11" s="191"/>
      <c r="X11" s="204"/>
      <c r="Y11" s="191"/>
    </row>
    <row r="12" spans="1:25" ht="15.75" customHeight="1" x14ac:dyDescent="0.35">
      <c r="A12" s="16"/>
      <c r="B12" s="34" t="s">
        <v>484</v>
      </c>
      <c r="C12" s="58">
        <v>18</v>
      </c>
      <c r="D12" s="42">
        <v>2.9411764705882351</v>
      </c>
      <c r="E12" s="58">
        <v>15</v>
      </c>
      <c r="F12" s="42">
        <v>2.1897810218978102</v>
      </c>
      <c r="G12" s="58">
        <v>23</v>
      </c>
      <c r="H12" s="42">
        <v>2.7446300715990453</v>
      </c>
      <c r="I12" s="58">
        <v>29</v>
      </c>
      <c r="J12" s="42">
        <v>4.03899721448468</v>
      </c>
      <c r="K12" s="58">
        <v>20</v>
      </c>
      <c r="L12" s="42">
        <v>2.5940337224383918</v>
      </c>
      <c r="M12" s="58">
        <v>21</v>
      </c>
      <c r="N12" s="42">
        <v>3.0215827338129495</v>
      </c>
      <c r="O12" s="191"/>
      <c r="P12" s="204"/>
      <c r="Q12" s="191"/>
      <c r="R12" s="204"/>
      <c r="S12" s="191"/>
      <c r="T12" s="204"/>
      <c r="U12" s="191"/>
      <c r="V12" s="204"/>
      <c r="W12" s="191"/>
      <c r="X12" s="204"/>
      <c r="Y12" s="191"/>
    </row>
    <row r="13" spans="1:25" ht="15.75" customHeight="1" x14ac:dyDescent="0.35">
      <c r="A13" s="16"/>
      <c r="B13" s="34" t="s">
        <v>485</v>
      </c>
      <c r="C13" s="58">
        <v>63</v>
      </c>
      <c r="D13" s="42">
        <v>10.294117647058822</v>
      </c>
      <c r="E13" s="58">
        <v>52</v>
      </c>
      <c r="F13" s="42">
        <v>7.5912408759124084</v>
      </c>
      <c r="G13" s="58">
        <v>55</v>
      </c>
      <c r="H13" s="42">
        <v>6.5632458233890221</v>
      </c>
      <c r="I13" s="58">
        <v>45</v>
      </c>
      <c r="J13" s="42">
        <v>6.2674094707520887</v>
      </c>
      <c r="K13" s="58">
        <v>30</v>
      </c>
      <c r="L13" s="42">
        <v>3.8910505836575875</v>
      </c>
      <c r="M13" s="58">
        <v>34</v>
      </c>
      <c r="N13" s="42">
        <v>4.8920863309352516</v>
      </c>
      <c r="O13" s="191"/>
      <c r="P13" s="204"/>
      <c r="Q13" s="191"/>
      <c r="R13" s="204"/>
      <c r="S13" s="191"/>
      <c r="T13" s="204"/>
      <c r="U13" s="191"/>
      <c r="V13" s="204"/>
      <c r="W13" s="191"/>
      <c r="X13" s="204"/>
      <c r="Y13" s="191"/>
    </row>
    <row r="14" spans="1:25" ht="15.75" customHeight="1" x14ac:dyDescent="0.35">
      <c r="A14" s="16"/>
      <c r="B14" s="34" t="s">
        <v>486</v>
      </c>
      <c r="C14" s="58">
        <v>70</v>
      </c>
      <c r="D14" s="42">
        <v>11.437908496732026</v>
      </c>
      <c r="E14" s="58">
        <v>65</v>
      </c>
      <c r="F14" s="42">
        <v>9.4890510948905096</v>
      </c>
      <c r="G14" s="58">
        <v>61</v>
      </c>
      <c r="H14" s="42">
        <v>7.2792362768496419</v>
      </c>
      <c r="I14" s="58">
        <v>60</v>
      </c>
      <c r="J14" s="42">
        <v>8.3565459610027855</v>
      </c>
      <c r="K14" s="58">
        <v>80</v>
      </c>
      <c r="L14" s="42">
        <v>10.376134889753567</v>
      </c>
      <c r="M14" s="58">
        <v>92</v>
      </c>
      <c r="N14" s="42">
        <v>13.237410071942445</v>
      </c>
      <c r="O14" s="191"/>
      <c r="P14" s="204"/>
      <c r="Q14" s="191"/>
      <c r="R14" s="204"/>
      <c r="S14" s="191"/>
      <c r="T14" s="204"/>
      <c r="U14" s="191"/>
      <c r="V14" s="204"/>
      <c r="W14" s="191"/>
      <c r="X14" s="204"/>
      <c r="Y14" s="191"/>
    </row>
    <row r="15" spans="1:25" ht="15.75" customHeight="1" x14ac:dyDescent="0.35">
      <c r="A15" s="16"/>
      <c r="B15" s="34" t="s">
        <v>487</v>
      </c>
      <c r="C15" s="58">
        <v>32</v>
      </c>
      <c r="D15" s="42">
        <v>5.2287581699346406</v>
      </c>
      <c r="E15" s="58">
        <v>34</v>
      </c>
      <c r="F15" s="42">
        <v>4.9635036496350367</v>
      </c>
      <c r="G15" s="58">
        <v>35</v>
      </c>
      <c r="H15" s="42">
        <v>4.1766109785202863</v>
      </c>
      <c r="I15" s="58">
        <v>24</v>
      </c>
      <c r="J15" s="42">
        <v>3.3426183844011144</v>
      </c>
      <c r="K15" s="58">
        <v>19</v>
      </c>
      <c r="L15" s="42">
        <v>2.4643320363164722</v>
      </c>
      <c r="M15" s="58">
        <v>28</v>
      </c>
      <c r="N15" s="42">
        <v>4.028776978417266</v>
      </c>
      <c r="O15" s="191"/>
      <c r="P15" s="204"/>
      <c r="Q15" s="191"/>
      <c r="R15" s="204"/>
      <c r="S15" s="191"/>
      <c r="T15" s="204"/>
      <c r="U15" s="191"/>
      <c r="V15" s="204"/>
      <c r="W15" s="191"/>
      <c r="X15" s="204"/>
      <c r="Y15" s="191"/>
    </row>
    <row r="16" spans="1:25" ht="15.75" customHeight="1" x14ac:dyDescent="0.35">
      <c r="A16" s="16"/>
      <c r="B16" s="34" t="s">
        <v>488</v>
      </c>
      <c r="C16" s="58">
        <v>84</v>
      </c>
      <c r="D16" s="42">
        <v>13.725490196078432</v>
      </c>
      <c r="E16" s="58">
        <v>96</v>
      </c>
      <c r="F16" s="42">
        <v>14.014598540145986</v>
      </c>
      <c r="G16" s="58">
        <v>119</v>
      </c>
      <c r="H16" s="42">
        <v>14.200477326968974</v>
      </c>
      <c r="I16" s="58">
        <v>104</v>
      </c>
      <c r="J16" s="42">
        <v>14.484679665738161</v>
      </c>
      <c r="K16" s="58">
        <v>99</v>
      </c>
      <c r="L16" s="42">
        <v>12.840466926070038</v>
      </c>
      <c r="M16" s="58">
        <v>90</v>
      </c>
      <c r="N16" s="42">
        <v>12.949640287769784</v>
      </c>
      <c r="O16" s="191"/>
      <c r="P16" s="204"/>
      <c r="Q16" s="191"/>
      <c r="R16" s="204"/>
      <c r="S16" s="191"/>
      <c r="T16" s="204"/>
      <c r="U16" s="191"/>
      <c r="V16" s="204"/>
      <c r="W16" s="191"/>
      <c r="X16" s="204"/>
      <c r="Y16" s="191"/>
    </row>
    <row r="17" spans="1:25" ht="15.75" customHeight="1" x14ac:dyDescent="0.35">
      <c r="A17" s="16"/>
      <c r="B17" s="34" t="s">
        <v>489</v>
      </c>
      <c r="C17" s="58">
        <v>114</v>
      </c>
      <c r="D17" s="42">
        <v>18.627450980392158</v>
      </c>
      <c r="E17" s="58">
        <v>119</v>
      </c>
      <c r="F17" s="42">
        <v>17.372262773722628</v>
      </c>
      <c r="G17" s="58">
        <v>144</v>
      </c>
      <c r="H17" s="42">
        <v>17.183770883054891</v>
      </c>
      <c r="I17" s="58">
        <v>91</v>
      </c>
      <c r="J17" s="42">
        <v>12.674094707520892</v>
      </c>
      <c r="K17" s="58">
        <v>120</v>
      </c>
      <c r="L17" s="42">
        <v>15.56420233463035</v>
      </c>
      <c r="M17" s="58">
        <v>93</v>
      </c>
      <c r="N17" s="42">
        <v>13.381294964028779</v>
      </c>
      <c r="O17" s="191"/>
      <c r="P17" s="204"/>
      <c r="Q17" s="191"/>
      <c r="R17" s="204"/>
      <c r="S17" s="191"/>
      <c r="T17" s="204"/>
      <c r="U17" s="191"/>
      <c r="V17" s="204"/>
      <c r="W17" s="191"/>
      <c r="X17" s="204"/>
      <c r="Y17" s="191"/>
    </row>
    <row r="18" spans="1:25" ht="15.75" customHeight="1" x14ac:dyDescent="0.35">
      <c r="A18" s="16"/>
      <c r="B18" s="34" t="s">
        <v>490</v>
      </c>
      <c r="C18" s="58" t="s">
        <v>231</v>
      </c>
      <c r="D18" s="42" t="s">
        <v>231</v>
      </c>
      <c r="E18" s="58">
        <v>80</v>
      </c>
      <c r="F18" s="42">
        <v>11.678832116788321</v>
      </c>
      <c r="G18" s="58">
        <v>153</v>
      </c>
      <c r="H18" s="42">
        <v>18.257756563245824</v>
      </c>
      <c r="I18" s="58">
        <v>148</v>
      </c>
      <c r="J18" s="42">
        <v>20.612813370473539</v>
      </c>
      <c r="K18" s="58">
        <v>173</v>
      </c>
      <c r="L18" s="42">
        <v>22.43839169909209</v>
      </c>
      <c r="M18" s="58">
        <v>119</v>
      </c>
      <c r="N18" s="42">
        <v>17.122302158273381</v>
      </c>
      <c r="O18" s="191"/>
      <c r="P18" s="204"/>
      <c r="Q18" s="191"/>
      <c r="R18" s="204"/>
      <c r="S18" s="191"/>
      <c r="T18" s="204"/>
      <c r="U18" s="191"/>
      <c r="V18" s="204"/>
      <c r="W18" s="191"/>
      <c r="X18" s="204"/>
      <c r="Y18" s="191"/>
    </row>
    <row r="19" spans="1:25" ht="15.75" customHeight="1" x14ac:dyDescent="0.35">
      <c r="A19" s="16"/>
      <c r="B19" s="37" t="s">
        <v>491</v>
      </c>
      <c r="C19" s="58">
        <v>52</v>
      </c>
      <c r="D19" s="42">
        <v>8.4967320261437909</v>
      </c>
      <c r="E19" s="58">
        <v>70</v>
      </c>
      <c r="F19" s="42">
        <v>10.218978102189782</v>
      </c>
      <c r="G19" s="58">
        <v>78</v>
      </c>
      <c r="H19" s="42">
        <v>9.3078758949880669</v>
      </c>
      <c r="I19" s="58">
        <v>36</v>
      </c>
      <c r="J19" s="42">
        <v>5.0139275766016711</v>
      </c>
      <c r="K19" s="58">
        <v>42</v>
      </c>
      <c r="L19" s="42">
        <v>5.4474708171206228</v>
      </c>
      <c r="M19" s="58">
        <v>35</v>
      </c>
      <c r="N19" s="42">
        <v>5.0359712230215825</v>
      </c>
      <c r="O19" s="191"/>
      <c r="P19" s="204"/>
      <c r="Q19" s="191"/>
      <c r="R19" s="204"/>
      <c r="S19" s="191"/>
      <c r="T19" s="204"/>
      <c r="U19" s="191"/>
      <c r="V19" s="204"/>
      <c r="W19" s="191"/>
      <c r="X19" s="204"/>
      <c r="Y19" s="191"/>
    </row>
    <row r="20" spans="1:25" ht="15.75" customHeight="1" x14ac:dyDescent="0.35">
      <c r="A20" s="16"/>
      <c r="B20" s="34" t="s">
        <v>492</v>
      </c>
      <c r="C20" s="58">
        <v>4</v>
      </c>
      <c r="D20" s="42">
        <v>0.65359477124183007</v>
      </c>
      <c r="E20" s="58">
        <v>6</v>
      </c>
      <c r="F20" s="42">
        <v>0.87591240875912413</v>
      </c>
      <c r="G20" s="58" t="s">
        <v>272</v>
      </c>
      <c r="H20" s="42" t="s">
        <v>231</v>
      </c>
      <c r="I20" s="58">
        <v>5</v>
      </c>
      <c r="J20" s="42">
        <v>0.69637883008356549</v>
      </c>
      <c r="K20" s="58" t="s">
        <v>272</v>
      </c>
      <c r="L20" s="42" t="s">
        <v>231</v>
      </c>
      <c r="M20" s="58">
        <v>4</v>
      </c>
      <c r="N20" s="42">
        <v>0.57553956834532372</v>
      </c>
      <c r="O20" s="191"/>
      <c r="P20" s="204"/>
      <c r="Q20" s="191"/>
      <c r="R20" s="204"/>
      <c r="S20" s="191"/>
      <c r="T20" s="204"/>
      <c r="U20" s="191"/>
      <c r="V20" s="204"/>
      <c r="W20" s="191"/>
      <c r="X20" s="204"/>
      <c r="Y20" s="191"/>
    </row>
    <row r="21" spans="1:25" ht="15.75" customHeight="1" x14ac:dyDescent="0.35">
      <c r="A21" s="16"/>
      <c r="B21" s="36" t="s">
        <v>470</v>
      </c>
      <c r="C21" s="40">
        <v>612</v>
      </c>
      <c r="D21" s="64">
        <v>100</v>
      </c>
      <c r="E21" s="40">
        <v>685</v>
      </c>
      <c r="F21" s="64">
        <v>100</v>
      </c>
      <c r="G21" s="40">
        <v>838</v>
      </c>
      <c r="H21" s="64">
        <v>100</v>
      </c>
      <c r="I21" s="40">
        <v>718</v>
      </c>
      <c r="J21" s="64">
        <v>100</v>
      </c>
      <c r="K21" s="40">
        <v>771</v>
      </c>
      <c r="L21" s="64">
        <v>100</v>
      </c>
      <c r="M21" s="40">
        <v>695</v>
      </c>
      <c r="N21" s="64">
        <v>100</v>
      </c>
      <c r="O21" s="191"/>
      <c r="P21" s="204"/>
      <c r="Q21" s="191"/>
      <c r="R21" s="204"/>
      <c r="S21" s="191"/>
      <c r="T21" s="204"/>
      <c r="U21" s="191"/>
      <c r="V21" s="204"/>
      <c r="W21" s="191"/>
      <c r="X21" s="204"/>
      <c r="Y21" s="191"/>
    </row>
    <row r="22" spans="1:25" x14ac:dyDescent="0.35">
      <c r="A22" s="16"/>
      <c r="B22" s="34"/>
      <c r="C22" s="58"/>
      <c r="D22" s="63"/>
      <c r="E22" s="58"/>
      <c r="F22" s="63"/>
      <c r="G22" s="58"/>
      <c r="H22" s="63"/>
      <c r="I22" s="58"/>
      <c r="J22" s="63"/>
      <c r="K22" s="58"/>
      <c r="L22" s="63"/>
      <c r="M22" s="63"/>
      <c r="N22" s="63"/>
      <c r="O22" s="191"/>
      <c r="W22" s="191"/>
    </row>
    <row r="23" spans="1:25" ht="26.25" customHeight="1" x14ac:dyDescent="0.35">
      <c r="A23" s="16"/>
      <c r="B23" s="234" t="s">
        <v>493</v>
      </c>
      <c r="C23" s="234"/>
      <c r="D23" s="234"/>
      <c r="E23" s="234"/>
      <c r="F23" s="234"/>
      <c r="G23" s="234"/>
      <c r="H23" s="234"/>
      <c r="I23" s="234"/>
      <c r="J23" s="234"/>
      <c r="K23" s="234"/>
      <c r="L23" s="234"/>
      <c r="M23" s="211"/>
      <c r="N23" s="211"/>
    </row>
    <row r="24" spans="1:25" x14ac:dyDescent="0.35">
      <c r="A24" s="193"/>
      <c r="B24" s="201"/>
      <c r="C24" s="195"/>
      <c r="D24" s="196"/>
      <c r="E24" s="195"/>
      <c r="F24" s="196"/>
      <c r="G24" s="195"/>
      <c r="H24" s="196"/>
      <c r="I24" s="195"/>
      <c r="J24" s="196"/>
      <c r="K24" s="197"/>
      <c r="L24" s="203"/>
      <c r="M24" s="203"/>
      <c r="N24" s="203"/>
    </row>
    <row r="25" spans="1:25" x14ac:dyDescent="0.35">
      <c r="A25" s="193"/>
      <c r="B25" s="194"/>
      <c r="C25" s="195"/>
      <c r="D25" s="196"/>
      <c r="E25" s="195"/>
      <c r="F25" s="196"/>
      <c r="G25" s="195"/>
      <c r="H25" s="196"/>
      <c r="I25" s="195"/>
      <c r="J25" s="196"/>
      <c r="K25" s="195"/>
      <c r="L25" s="196"/>
      <c r="M25" s="196"/>
      <c r="N25" s="196"/>
    </row>
    <row r="26" spans="1:25" x14ac:dyDescent="0.35">
      <c r="A26" s="193"/>
      <c r="B26" s="34"/>
      <c r="C26" s="195"/>
      <c r="D26" s="196"/>
      <c r="E26" s="195"/>
      <c r="F26" s="196"/>
      <c r="G26" s="195"/>
      <c r="H26" s="196"/>
      <c r="I26" s="195"/>
      <c r="J26" s="196"/>
      <c r="K26" s="195"/>
      <c r="L26" s="196"/>
      <c r="M26" s="196"/>
      <c r="N26" s="196"/>
    </row>
    <row r="27" spans="1:25" x14ac:dyDescent="0.35">
      <c r="A27" s="193"/>
      <c r="B27" s="194"/>
      <c r="C27" s="197"/>
      <c r="D27" s="198"/>
      <c r="E27" s="197"/>
      <c r="F27" s="198"/>
      <c r="G27" s="197"/>
      <c r="H27" s="198"/>
      <c r="I27" s="197"/>
      <c r="J27" s="198"/>
      <c r="K27" s="197"/>
      <c r="L27" s="198"/>
      <c r="M27" s="198"/>
      <c r="N27" s="198"/>
    </row>
    <row r="28" spans="1:25" x14ac:dyDescent="0.35">
      <c r="A28" s="193"/>
      <c r="B28" s="194"/>
      <c r="C28" s="197"/>
      <c r="D28" s="198"/>
      <c r="E28" s="197"/>
      <c r="F28" s="198"/>
      <c r="G28" s="197"/>
      <c r="H28" s="198"/>
      <c r="I28" s="197"/>
      <c r="J28" s="198"/>
      <c r="K28" s="197"/>
      <c r="L28" s="198"/>
      <c r="M28" s="198"/>
      <c r="N28" s="198"/>
    </row>
    <row r="29" spans="1:25" x14ac:dyDescent="0.35">
      <c r="A29" s="193"/>
      <c r="B29" s="194"/>
      <c r="C29" s="197"/>
      <c r="D29" s="198"/>
      <c r="E29" s="197"/>
      <c r="F29" s="198"/>
      <c r="G29" s="197"/>
      <c r="H29" s="198"/>
      <c r="I29" s="197"/>
      <c r="J29" s="198"/>
      <c r="K29" s="197"/>
      <c r="L29" s="198"/>
      <c r="M29" s="198"/>
      <c r="N29" s="198"/>
    </row>
    <row r="30" spans="1:25" x14ac:dyDescent="0.35">
      <c r="A30" s="193"/>
      <c r="B30" s="194"/>
      <c r="C30" s="197"/>
      <c r="D30" s="198"/>
      <c r="E30" s="197"/>
      <c r="F30" s="198"/>
      <c r="G30" s="197"/>
      <c r="H30" s="198"/>
      <c r="I30" s="197"/>
      <c r="J30" s="198"/>
      <c r="K30" s="197"/>
      <c r="L30" s="198"/>
      <c r="M30" s="198"/>
      <c r="N30" s="198"/>
    </row>
    <row r="31" spans="1:25" x14ac:dyDescent="0.35">
      <c r="A31" s="193"/>
      <c r="B31" s="194"/>
      <c r="C31" s="197"/>
      <c r="D31" s="198"/>
      <c r="E31" s="197"/>
      <c r="F31" s="198"/>
      <c r="G31" s="197"/>
      <c r="H31" s="198"/>
      <c r="I31" s="197"/>
      <c r="J31" s="198"/>
      <c r="K31" s="197"/>
      <c r="L31" s="198"/>
      <c r="M31" s="198"/>
      <c r="N31" s="198"/>
    </row>
    <row r="32" spans="1:25" x14ac:dyDescent="0.35">
      <c r="A32" s="193"/>
      <c r="B32" s="194"/>
      <c r="C32" s="197"/>
      <c r="D32" s="198"/>
      <c r="E32" s="197"/>
      <c r="F32" s="198"/>
      <c r="G32" s="197"/>
      <c r="H32" s="198"/>
      <c r="I32" s="197"/>
      <c r="J32" s="198"/>
      <c r="K32" s="197"/>
      <c r="L32" s="198"/>
      <c r="M32" s="198"/>
      <c r="N32" s="198"/>
    </row>
    <row r="33" spans="1:14" x14ac:dyDescent="0.35">
      <c r="A33" s="193"/>
      <c r="B33" s="194"/>
      <c r="C33" s="197"/>
      <c r="D33" s="198"/>
      <c r="E33" s="197"/>
      <c r="F33" s="198"/>
      <c r="G33" s="197"/>
      <c r="H33" s="198"/>
      <c r="I33" s="197"/>
      <c r="J33" s="198"/>
      <c r="K33" s="197"/>
      <c r="L33" s="198"/>
      <c r="M33" s="198"/>
      <c r="N33" s="198"/>
    </row>
    <row r="34" spans="1:14" x14ac:dyDescent="0.35">
      <c r="A34" s="193"/>
      <c r="B34" s="194"/>
      <c r="C34" s="197"/>
      <c r="D34" s="198"/>
      <c r="E34" s="197"/>
      <c r="F34" s="198"/>
      <c r="G34" s="197"/>
      <c r="H34" s="198"/>
      <c r="I34" s="197"/>
      <c r="J34" s="198"/>
      <c r="K34" s="197"/>
      <c r="L34" s="198"/>
      <c r="M34" s="198"/>
      <c r="N34" s="198"/>
    </row>
    <row r="35" spans="1:14" x14ac:dyDescent="0.35">
      <c r="A35" s="193"/>
      <c r="B35" s="194"/>
      <c r="C35" s="197"/>
      <c r="D35" s="198"/>
      <c r="E35" s="197"/>
      <c r="F35" s="198"/>
      <c r="G35" s="197"/>
      <c r="H35" s="198"/>
      <c r="I35" s="197"/>
      <c r="J35" s="198"/>
      <c r="K35" s="197"/>
      <c r="L35" s="198"/>
      <c r="M35" s="198"/>
      <c r="N35" s="198"/>
    </row>
    <row r="36" spans="1:14" x14ac:dyDescent="0.35">
      <c r="A36" s="193"/>
      <c r="B36" s="194"/>
      <c r="C36" s="197"/>
      <c r="D36" s="198"/>
      <c r="E36" s="197"/>
      <c r="F36" s="198"/>
      <c r="G36" s="197"/>
      <c r="H36" s="198"/>
      <c r="I36" s="197"/>
      <c r="J36" s="198"/>
      <c r="K36" s="197"/>
      <c r="L36" s="198"/>
      <c r="M36" s="198"/>
      <c r="N36" s="198"/>
    </row>
    <row r="37" spans="1:14" x14ac:dyDescent="0.35">
      <c r="A37" s="193"/>
      <c r="B37" s="194"/>
      <c r="C37" s="197"/>
      <c r="D37" s="198"/>
      <c r="E37" s="197"/>
      <c r="F37" s="198"/>
      <c r="G37" s="197"/>
      <c r="H37" s="198"/>
      <c r="I37" s="197"/>
      <c r="J37" s="198"/>
      <c r="K37" s="197"/>
      <c r="L37" s="198"/>
      <c r="M37" s="198"/>
      <c r="N37" s="198"/>
    </row>
    <row r="38" spans="1:14" x14ac:dyDescent="0.35">
      <c r="A38" s="193"/>
      <c r="B38" s="194"/>
      <c r="C38" s="197"/>
      <c r="D38" s="198"/>
      <c r="E38" s="197"/>
      <c r="F38" s="198"/>
      <c r="G38" s="197"/>
      <c r="H38" s="198"/>
      <c r="I38" s="197"/>
      <c r="J38" s="198"/>
      <c r="K38" s="197"/>
      <c r="L38" s="198"/>
      <c r="M38" s="198"/>
      <c r="N38" s="198"/>
    </row>
    <row r="39" spans="1:14" x14ac:dyDescent="0.35">
      <c r="A39" s="193"/>
      <c r="B39" s="194"/>
      <c r="C39" s="197"/>
      <c r="D39" s="198"/>
      <c r="E39" s="197"/>
      <c r="F39" s="198"/>
      <c r="G39" s="197"/>
      <c r="H39" s="198"/>
      <c r="I39" s="197"/>
      <c r="J39" s="198"/>
      <c r="K39" s="197"/>
      <c r="L39" s="198"/>
      <c r="M39" s="198"/>
      <c r="N39" s="198"/>
    </row>
    <row r="40" spans="1:14" x14ac:dyDescent="0.35">
      <c r="A40" s="193"/>
      <c r="B40" s="194"/>
      <c r="C40" s="197"/>
      <c r="D40" s="198"/>
      <c r="E40" s="197"/>
      <c r="F40" s="198"/>
      <c r="G40" s="197"/>
      <c r="H40" s="198"/>
      <c r="I40" s="197"/>
      <c r="J40" s="198"/>
      <c r="K40" s="197"/>
      <c r="L40" s="198"/>
      <c r="M40" s="198"/>
      <c r="N40" s="198"/>
    </row>
    <row r="41" spans="1:14" x14ac:dyDescent="0.35">
      <c r="A41" s="193"/>
      <c r="B41" s="194"/>
      <c r="C41" s="197"/>
      <c r="D41" s="198"/>
      <c r="E41" s="197"/>
      <c r="F41" s="198"/>
      <c r="G41" s="197"/>
      <c r="H41" s="198"/>
      <c r="I41" s="197"/>
      <c r="J41" s="198"/>
      <c r="K41" s="197"/>
      <c r="L41" s="198"/>
      <c r="M41" s="198"/>
      <c r="N41" s="198"/>
    </row>
    <row r="42" spans="1:14" x14ac:dyDescent="0.35">
      <c r="A42" s="193"/>
      <c r="B42" s="194"/>
      <c r="C42" s="197"/>
      <c r="D42" s="198"/>
      <c r="E42" s="197"/>
      <c r="F42" s="198"/>
      <c r="G42" s="197"/>
      <c r="H42" s="198"/>
      <c r="I42" s="197"/>
      <c r="J42" s="198"/>
      <c r="K42" s="197"/>
      <c r="L42" s="198"/>
      <c r="M42" s="198"/>
      <c r="N42" s="198"/>
    </row>
    <row r="43" spans="1:14" x14ac:dyDescent="0.35">
      <c r="A43" s="193"/>
      <c r="B43" s="194"/>
      <c r="C43" s="197"/>
      <c r="D43" s="198"/>
      <c r="E43" s="197"/>
      <c r="F43" s="198"/>
      <c r="G43" s="197"/>
      <c r="H43" s="198"/>
      <c r="I43" s="197"/>
      <c r="J43" s="198"/>
      <c r="K43" s="197"/>
      <c r="L43" s="198"/>
      <c r="M43" s="198"/>
      <c r="N43" s="198"/>
    </row>
    <row r="44" spans="1:14" x14ac:dyDescent="0.35">
      <c r="A44" s="193"/>
      <c r="B44" s="194"/>
      <c r="C44" s="197"/>
      <c r="D44" s="198"/>
      <c r="E44" s="197"/>
      <c r="F44" s="198"/>
      <c r="G44" s="197"/>
      <c r="H44" s="198"/>
      <c r="I44" s="197"/>
      <c r="J44" s="198"/>
      <c r="K44" s="197"/>
      <c r="L44" s="198"/>
      <c r="M44" s="198"/>
      <c r="N44" s="198"/>
    </row>
    <row r="45" spans="1:14" x14ac:dyDescent="0.35">
      <c r="A45" s="193"/>
      <c r="B45" s="194"/>
      <c r="C45" s="197"/>
      <c r="D45" s="198"/>
      <c r="E45" s="197"/>
      <c r="F45" s="198"/>
      <c r="G45" s="197"/>
      <c r="H45" s="198"/>
      <c r="I45" s="197"/>
      <c r="J45" s="198"/>
      <c r="K45" s="197"/>
      <c r="L45" s="198"/>
      <c r="M45" s="198"/>
      <c r="N45" s="198"/>
    </row>
    <row r="46" spans="1:14" x14ac:dyDescent="0.35">
      <c r="A46" s="193"/>
      <c r="B46" s="194"/>
      <c r="C46" s="195"/>
      <c r="D46" s="196"/>
      <c r="E46" s="195"/>
      <c r="F46" s="196"/>
      <c r="G46" s="195"/>
      <c r="H46" s="196"/>
      <c r="I46" s="195"/>
      <c r="J46" s="196"/>
      <c r="K46" s="195"/>
      <c r="L46" s="196"/>
      <c r="M46" s="196"/>
      <c r="N46" s="196"/>
    </row>
    <row r="47" spans="1:14" x14ac:dyDescent="0.35">
      <c r="A47" s="193"/>
      <c r="B47" s="194"/>
      <c r="C47" s="199"/>
      <c r="D47" s="200"/>
      <c r="E47" s="199"/>
      <c r="F47" s="200"/>
      <c r="G47" s="199"/>
      <c r="H47" s="200"/>
      <c r="I47" s="199"/>
      <c r="J47" s="200"/>
      <c r="K47" s="199"/>
      <c r="L47" s="200"/>
      <c r="M47" s="200"/>
      <c r="N47" s="200"/>
    </row>
    <row r="48" spans="1:14" x14ac:dyDescent="0.35">
      <c r="A48" s="193"/>
      <c r="B48" s="201"/>
      <c r="C48" s="199"/>
      <c r="D48" s="200"/>
      <c r="E48" s="199"/>
      <c r="F48" s="200"/>
      <c r="G48" s="199"/>
      <c r="H48" s="200"/>
      <c r="I48" s="199"/>
      <c r="J48" s="200"/>
      <c r="K48" s="199"/>
      <c r="L48" s="200"/>
      <c r="M48" s="200"/>
      <c r="N48" s="200"/>
    </row>
    <row r="49" spans="1:14" x14ac:dyDescent="0.35">
      <c r="A49" s="193"/>
      <c r="B49" s="194"/>
      <c r="C49" s="195"/>
      <c r="D49" s="200"/>
      <c r="E49" s="195"/>
      <c r="F49" s="200"/>
      <c r="G49" s="195"/>
      <c r="H49" s="200"/>
      <c r="I49" s="195"/>
      <c r="J49" s="200"/>
      <c r="K49" s="195"/>
      <c r="L49" s="200"/>
      <c r="M49" s="200"/>
      <c r="N49" s="200"/>
    </row>
    <row r="50" spans="1:14" x14ac:dyDescent="0.35">
      <c r="A50" s="193"/>
      <c r="B50" s="194"/>
      <c r="C50" s="199"/>
      <c r="D50" s="200"/>
      <c r="E50" s="199"/>
      <c r="F50" s="200"/>
      <c r="G50" s="199"/>
      <c r="H50" s="200"/>
      <c r="I50" s="199"/>
      <c r="J50" s="200"/>
      <c r="K50" s="199"/>
      <c r="L50" s="200"/>
      <c r="M50" s="200"/>
      <c r="N50" s="200"/>
    </row>
    <row r="51" spans="1:14" x14ac:dyDescent="0.35">
      <c r="A51" s="193"/>
      <c r="B51" s="194"/>
      <c r="C51" s="195"/>
      <c r="D51" s="195"/>
      <c r="E51" s="195"/>
      <c r="F51" s="195"/>
      <c r="G51" s="195"/>
      <c r="H51" s="195"/>
      <c r="I51" s="195"/>
      <c r="J51" s="195"/>
      <c r="K51" s="195"/>
      <c r="L51" s="195"/>
      <c r="M51" s="195"/>
      <c r="N51" s="195"/>
    </row>
    <row r="52" spans="1:14" x14ac:dyDescent="0.35">
      <c r="A52" s="193"/>
      <c r="B52" s="194"/>
      <c r="C52" s="195"/>
      <c r="D52" s="196"/>
      <c r="E52" s="195"/>
      <c r="F52" s="196"/>
      <c r="G52" s="195"/>
      <c r="H52" s="196"/>
      <c r="I52" s="195"/>
      <c r="J52" s="196"/>
      <c r="K52" s="195"/>
      <c r="L52" s="196"/>
      <c r="M52" s="196"/>
      <c r="N52" s="196"/>
    </row>
    <row r="53" spans="1:14" x14ac:dyDescent="0.35">
      <c r="A53" s="193"/>
      <c r="B53" s="194"/>
      <c r="C53" s="199"/>
      <c r="D53" s="200"/>
      <c r="E53" s="199"/>
      <c r="F53" s="200"/>
      <c r="G53" s="199"/>
      <c r="H53" s="200"/>
      <c r="I53" s="199"/>
      <c r="J53" s="200"/>
      <c r="K53" s="199"/>
      <c r="L53" s="200"/>
      <c r="M53" s="200"/>
      <c r="N53" s="200"/>
    </row>
  </sheetData>
  <mergeCells count="7">
    <mergeCell ref="M3:N3"/>
    <mergeCell ref="B23:L23"/>
    <mergeCell ref="C3:D3"/>
    <mergeCell ref="E3:F3"/>
    <mergeCell ref="G3:H3"/>
    <mergeCell ref="I3:J3"/>
    <mergeCell ref="K3:L3"/>
  </mergeCells>
  <conditionalFormatting sqref="C6:C20">
    <cfRule type="cellIs" dxfId="55" priority="13" operator="between">
      <formula>1</formula>
      <formula>3</formula>
    </cfRule>
  </conditionalFormatting>
  <conditionalFormatting sqref="E6:E20">
    <cfRule type="cellIs" dxfId="54" priority="12" operator="between">
      <formula>1</formula>
      <formula>3</formula>
    </cfRule>
  </conditionalFormatting>
  <conditionalFormatting sqref="G6:G19">
    <cfRule type="cellIs" dxfId="53" priority="11" operator="between">
      <formula>1</formula>
      <formula>3</formula>
    </cfRule>
  </conditionalFormatting>
  <conditionalFormatting sqref="I6:I10 I12:I20">
    <cfRule type="cellIs" dxfId="52" priority="10" operator="between">
      <formula>1</formula>
      <formula>3</formula>
    </cfRule>
  </conditionalFormatting>
  <conditionalFormatting sqref="K6:K10 K12:K19">
    <cfRule type="cellIs" dxfId="51" priority="9" operator="between">
      <formula>1</formula>
      <formula>3</formula>
    </cfRule>
  </conditionalFormatting>
  <conditionalFormatting sqref="K11">
    <cfRule type="cellIs" dxfId="50" priority="8" operator="between">
      <formula>1</formula>
      <formula>3</formula>
    </cfRule>
  </conditionalFormatting>
  <conditionalFormatting sqref="I11">
    <cfRule type="cellIs" dxfId="49" priority="7" operator="between">
      <formula>1</formula>
      <formula>3</formula>
    </cfRule>
  </conditionalFormatting>
  <conditionalFormatting sqref="K20">
    <cfRule type="cellIs" dxfId="48" priority="6" operator="between">
      <formula>1</formula>
      <formula>3</formula>
    </cfRule>
  </conditionalFormatting>
  <conditionalFormatting sqref="G20">
    <cfRule type="cellIs" dxfId="47" priority="5" operator="between">
      <formula>1</formula>
      <formula>3</formula>
    </cfRule>
  </conditionalFormatting>
  <conditionalFormatting sqref="M6:M10 M12:M19">
    <cfRule type="cellIs" dxfId="46" priority="4" operator="between">
      <formula>1</formula>
      <formula>3</formula>
    </cfRule>
  </conditionalFormatting>
  <conditionalFormatting sqref="M20">
    <cfRule type="cellIs" dxfId="45" priority="2" operator="between">
      <formula>1</formula>
      <formula>3</formula>
    </cfRule>
  </conditionalFormatting>
  <conditionalFormatting sqref="M11">
    <cfRule type="cellIs" dxfId="44" priority="1" operator="between">
      <formula>1</formula>
      <formula>3</formula>
    </cfRule>
  </conditionalFormatting>
  <pageMargins left="0.7" right="0.7" top="0.75" bottom="0.75" header="0.3" footer="0.3"/>
  <pageSetup paperSize="9" orientation="portrait" r:id="rId1"/>
  <headerFooter>
    <oddHeader>&amp;C&amp;"Arial Black"&amp;11&amp;KFF0000OFFICIAL&amp;1#</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A7157-CF71-4C34-A29C-C81BED4B0B54}">
  <dimension ref="A1:Y53"/>
  <sheetViews>
    <sheetView workbookViewId="0">
      <pane ySplit="4" topLeftCell="A5" activePane="bottomLeft" state="frozen"/>
      <selection pane="bottomLeft"/>
    </sheetView>
  </sheetViews>
  <sheetFormatPr defaultColWidth="8.73046875" defaultRowHeight="12.75" x14ac:dyDescent="0.35"/>
  <cols>
    <col min="1" max="1" width="3.265625" style="192" customWidth="1"/>
    <col min="2" max="2" width="25.3984375" style="192" customWidth="1"/>
    <col min="3" max="14" width="7.73046875" style="192" customWidth="1"/>
    <col min="15" max="16384" width="8.73046875" style="192"/>
  </cols>
  <sheetData>
    <row r="1" spans="1:25" ht="55.5" customHeight="1" x14ac:dyDescent="0.35">
      <c r="A1"/>
      <c r="B1" s="25" t="s">
        <v>476</v>
      </c>
      <c r="C1" s="16"/>
      <c r="D1" s="16"/>
      <c r="E1" s="16"/>
      <c r="F1" s="16"/>
      <c r="G1" s="16"/>
      <c r="H1" s="16"/>
      <c r="I1" s="16"/>
      <c r="J1" s="16"/>
      <c r="K1" s="16"/>
      <c r="L1" s="16"/>
      <c r="M1" s="16"/>
      <c r="N1" s="16"/>
    </row>
    <row r="2" spans="1:25" ht="16.899999999999999" x14ac:dyDescent="0.35">
      <c r="A2" s="16"/>
      <c r="B2" s="138" t="s">
        <v>495</v>
      </c>
      <c r="C2" s="16"/>
      <c r="D2" s="16"/>
      <c r="E2" s="16"/>
      <c r="F2" s="16"/>
      <c r="G2" s="16"/>
      <c r="H2" s="16"/>
      <c r="I2" s="16"/>
      <c r="J2" s="16"/>
      <c r="K2" s="16"/>
      <c r="L2" s="16"/>
      <c r="M2" s="16"/>
      <c r="N2" s="16"/>
    </row>
    <row r="3" spans="1:25" ht="18.75" customHeight="1" x14ac:dyDescent="0.35">
      <c r="A3" s="38"/>
      <c r="B3" s="48"/>
      <c r="C3" s="230">
        <v>42916</v>
      </c>
      <c r="D3" s="230"/>
      <c r="E3" s="230">
        <v>43281</v>
      </c>
      <c r="F3" s="230"/>
      <c r="G3" s="230">
        <v>43646</v>
      </c>
      <c r="H3" s="230"/>
      <c r="I3" s="230">
        <v>44012</v>
      </c>
      <c r="J3" s="231"/>
      <c r="K3" s="230">
        <v>44377</v>
      </c>
      <c r="L3" s="230"/>
      <c r="M3" s="230">
        <v>44742</v>
      </c>
      <c r="N3" s="230"/>
    </row>
    <row r="4" spans="1:25" ht="15.6" customHeight="1"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row>
    <row r="5" spans="1:25" ht="15" x14ac:dyDescent="0.35">
      <c r="A5" s="15"/>
      <c r="B5" s="33"/>
      <c r="C5" s="45"/>
      <c r="D5" s="45"/>
      <c r="E5" s="45"/>
      <c r="F5" s="45"/>
      <c r="G5" s="45"/>
      <c r="H5" s="45"/>
      <c r="I5" s="45"/>
      <c r="J5" s="45"/>
      <c r="K5" s="45"/>
      <c r="L5" s="45"/>
      <c r="M5" s="45"/>
      <c r="N5" s="45"/>
    </row>
    <row r="6" spans="1:25" ht="15.75" customHeight="1" x14ac:dyDescent="0.35">
      <c r="A6" s="15"/>
      <c r="B6" s="34" t="s">
        <v>478</v>
      </c>
      <c r="C6" s="58">
        <v>68</v>
      </c>
      <c r="D6" s="42">
        <v>3.0575539568345325</v>
      </c>
      <c r="E6" s="58">
        <v>90</v>
      </c>
      <c r="F6" s="42">
        <v>3.3198081888601996</v>
      </c>
      <c r="G6" s="58">
        <v>69</v>
      </c>
      <c r="H6" s="42">
        <v>2.320887991927346</v>
      </c>
      <c r="I6" s="58">
        <v>63</v>
      </c>
      <c r="J6" s="42">
        <v>2.5362318840579712</v>
      </c>
      <c r="K6" s="58">
        <v>86</v>
      </c>
      <c r="L6" s="42">
        <v>2.7001569858712715</v>
      </c>
      <c r="M6" s="58">
        <v>91</v>
      </c>
      <c r="N6" s="42">
        <v>3.3</v>
      </c>
      <c r="O6" s="191"/>
      <c r="P6" s="205"/>
      <c r="Q6" s="191"/>
      <c r="R6" s="205"/>
      <c r="S6" s="191"/>
      <c r="T6" s="205"/>
      <c r="U6" s="191"/>
      <c r="V6" s="205"/>
      <c r="W6" s="191"/>
      <c r="X6" s="205"/>
      <c r="Y6" s="191"/>
    </row>
    <row r="7" spans="1:25" ht="15.75" customHeight="1" x14ac:dyDescent="0.35">
      <c r="A7" s="15"/>
      <c r="B7" s="34" t="s">
        <v>479</v>
      </c>
      <c r="C7" s="58">
        <v>0</v>
      </c>
      <c r="D7" s="42">
        <v>0</v>
      </c>
      <c r="E7" s="58">
        <v>0</v>
      </c>
      <c r="F7" s="42">
        <v>0</v>
      </c>
      <c r="G7" s="58">
        <v>0</v>
      </c>
      <c r="H7" s="42">
        <v>0</v>
      </c>
      <c r="I7" s="58">
        <v>0</v>
      </c>
      <c r="J7" s="42">
        <v>0</v>
      </c>
      <c r="K7" s="58">
        <v>0</v>
      </c>
      <c r="L7" s="42">
        <v>0</v>
      </c>
      <c r="M7" s="58">
        <v>0</v>
      </c>
      <c r="N7" s="42">
        <v>0</v>
      </c>
      <c r="O7" s="191"/>
      <c r="P7" s="205"/>
      <c r="Q7" s="191"/>
      <c r="R7" s="205"/>
      <c r="S7" s="191"/>
      <c r="T7" s="205"/>
      <c r="U7" s="191"/>
      <c r="V7" s="205"/>
      <c r="W7" s="191"/>
      <c r="X7" s="205"/>
      <c r="Y7" s="191"/>
    </row>
    <row r="8" spans="1:25" ht="15.75" customHeight="1" x14ac:dyDescent="0.35">
      <c r="A8" s="6"/>
      <c r="B8" s="34" t="s">
        <v>480</v>
      </c>
      <c r="C8" s="58">
        <v>0</v>
      </c>
      <c r="D8" s="42">
        <v>0</v>
      </c>
      <c r="E8" s="58">
        <v>0</v>
      </c>
      <c r="F8" s="42">
        <v>0</v>
      </c>
      <c r="G8" s="58">
        <v>0</v>
      </c>
      <c r="H8" s="42">
        <v>0</v>
      </c>
      <c r="I8" s="58">
        <v>0</v>
      </c>
      <c r="J8" s="42">
        <v>0</v>
      </c>
      <c r="K8" s="58">
        <v>0</v>
      </c>
      <c r="L8" s="42">
        <v>0</v>
      </c>
      <c r="M8" s="58">
        <v>0</v>
      </c>
      <c r="N8" s="42">
        <v>0</v>
      </c>
      <c r="O8" s="191"/>
      <c r="P8" s="205"/>
      <c r="Q8" s="191"/>
      <c r="R8" s="205"/>
      <c r="S8" s="191"/>
      <c r="T8" s="205"/>
      <c r="U8" s="191"/>
      <c r="V8" s="205"/>
      <c r="W8" s="191"/>
      <c r="X8" s="205"/>
      <c r="Y8" s="191"/>
    </row>
    <row r="9" spans="1:25" ht="15.75" customHeight="1" x14ac:dyDescent="0.35">
      <c r="A9" s="6"/>
      <c r="B9" s="34" t="s">
        <v>481</v>
      </c>
      <c r="C9" s="58">
        <v>192</v>
      </c>
      <c r="D9" s="42">
        <v>8.6330935251798557</v>
      </c>
      <c r="E9" s="58">
        <v>203</v>
      </c>
      <c r="F9" s="42">
        <v>7.4880118037624497</v>
      </c>
      <c r="G9" s="58">
        <v>343</v>
      </c>
      <c r="H9" s="42">
        <v>11.537167843928692</v>
      </c>
      <c r="I9" s="58">
        <v>211</v>
      </c>
      <c r="J9" s="42">
        <v>8.4943639291465374</v>
      </c>
      <c r="K9" s="58">
        <v>341</v>
      </c>
      <c r="L9" s="42">
        <v>10.706436420722135</v>
      </c>
      <c r="M9" s="58">
        <v>375</v>
      </c>
      <c r="N9" s="42">
        <v>13.5</v>
      </c>
      <c r="O9" s="191"/>
      <c r="P9" s="205"/>
      <c r="Q9" s="191"/>
      <c r="R9" s="205"/>
      <c r="S9" s="191"/>
      <c r="T9" s="205"/>
      <c r="U9" s="191"/>
      <c r="V9" s="205"/>
      <c r="W9" s="191"/>
      <c r="X9" s="205"/>
      <c r="Y9" s="191"/>
    </row>
    <row r="10" spans="1:25" ht="15.75" customHeight="1" x14ac:dyDescent="0.35">
      <c r="A10" s="16"/>
      <c r="B10" s="34" t="s">
        <v>482</v>
      </c>
      <c r="C10" s="58">
        <v>132</v>
      </c>
      <c r="D10" s="55">
        <v>5.9352517985611506</v>
      </c>
      <c r="E10" s="58">
        <v>85</v>
      </c>
      <c r="F10" s="55">
        <v>3.1353744005901878</v>
      </c>
      <c r="G10" s="58">
        <v>136</v>
      </c>
      <c r="H10" s="55">
        <v>4.5745038681466532</v>
      </c>
      <c r="I10" s="58">
        <v>136</v>
      </c>
      <c r="J10" s="55">
        <v>5.4750402576489536</v>
      </c>
      <c r="K10" s="58">
        <v>169</v>
      </c>
      <c r="L10" s="55">
        <v>5.3061224489795915</v>
      </c>
      <c r="M10" s="58">
        <v>214</v>
      </c>
      <c r="N10" s="55">
        <v>7.7</v>
      </c>
      <c r="O10" s="191"/>
      <c r="P10" s="205"/>
      <c r="Q10" s="191"/>
      <c r="R10" s="205"/>
      <c r="S10" s="191"/>
      <c r="T10" s="205"/>
      <c r="U10" s="191"/>
      <c r="V10" s="205"/>
      <c r="W10" s="191"/>
      <c r="X10" s="205"/>
      <c r="Y10" s="191"/>
    </row>
    <row r="11" spans="1:25" ht="15.75" customHeight="1" x14ac:dyDescent="0.35">
      <c r="A11" s="16"/>
      <c r="B11" s="34" t="s">
        <v>483</v>
      </c>
      <c r="C11" s="58">
        <v>0</v>
      </c>
      <c r="D11" s="42">
        <v>0</v>
      </c>
      <c r="E11" s="58">
        <v>0</v>
      </c>
      <c r="F11" s="42">
        <v>0</v>
      </c>
      <c r="G11" s="58">
        <v>0</v>
      </c>
      <c r="H11" s="42">
        <v>0</v>
      </c>
      <c r="I11" s="58">
        <v>0</v>
      </c>
      <c r="J11" s="42">
        <v>0</v>
      </c>
      <c r="K11" s="58">
        <v>0</v>
      </c>
      <c r="L11" s="42">
        <v>0</v>
      </c>
      <c r="M11" s="58">
        <v>0</v>
      </c>
      <c r="N11" s="42">
        <v>0</v>
      </c>
      <c r="O11" s="191"/>
      <c r="P11" s="205"/>
      <c r="Q11" s="191"/>
      <c r="R11" s="205"/>
      <c r="S11" s="191"/>
      <c r="T11" s="205"/>
      <c r="U11" s="191"/>
      <c r="V11" s="205"/>
      <c r="W11" s="191"/>
      <c r="X11" s="205"/>
      <c r="Y11" s="191"/>
    </row>
    <row r="12" spans="1:25" ht="15.75" customHeight="1" x14ac:dyDescent="0.35">
      <c r="A12" s="16"/>
      <c r="B12" s="34" t="s">
        <v>484</v>
      </c>
      <c r="C12" s="58">
        <v>0</v>
      </c>
      <c r="D12" s="42">
        <v>0</v>
      </c>
      <c r="E12" s="58">
        <v>0</v>
      </c>
      <c r="F12" s="42">
        <v>0</v>
      </c>
      <c r="G12" s="58">
        <v>0</v>
      </c>
      <c r="H12" s="42">
        <v>0</v>
      </c>
      <c r="I12" s="58">
        <v>0</v>
      </c>
      <c r="J12" s="42">
        <v>0</v>
      </c>
      <c r="K12" s="58">
        <v>0</v>
      </c>
      <c r="L12" s="42">
        <v>0</v>
      </c>
      <c r="M12" s="58">
        <v>0</v>
      </c>
      <c r="N12" s="42">
        <v>0</v>
      </c>
      <c r="O12" s="191"/>
      <c r="P12" s="205"/>
      <c r="Q12" s="191"/>
      <c r="R12" s="205"/>
      <c r="S12" s="191"/>
      <c r="T12" s="205"/>
      <c r="U12" s="191"/>
      <c r="V12" s="205"/>
      <c r="W12" s="191"/>
      <c r="X12" s="205"/>
      <c r="Y12" s="191"/>
    </row>
    <row r="13" spans="1:25" ht="15.75" customHeight="1" x14ac:dyDescent="0.35">
      <c r="A13" s="16"/>
      <c r="B13" s="34" t="s">
        <v>485</v>
      </c>
      <c r="C13" s="58">
        <v>0</v>
      </c>
      <c r="D13" s="42">
        <v>0</v>
      </c>
      <c r="E13" s="58">
        <v>0</v>
      </c>
      <c r="F13" s="42">
        <v>0</v>
      </c>
      <c r="G13" s="58">
        <v>0</v>
      </c>
      <c r="H13" s="42">
        <v>0</v>
      </c>
      <c r="I13" s="58">
        <v>0</v>
      </c>
      <c r="J13" s="42">
        <v>0</v>
      </c>
      <c r="K13" s="58">
        <v>0</v>
      </c>
      <c r="L13" s="42">
        <v>0</v>
      </c>
      <c r="M13" s="58">
        <v>0</v>
      </c>
      <c r="N13" s="42">
        <v>0</v>
      </c>
      <c r="O13" s="191"/>
      <c r="P13" s="205"/>
      <c r="Q13" s="191"/>
      <c r="R13" s="205"/>
      <c r="S13" s="191"/>
      <c r="T13" s="205"/>
      <c r="U13" s="191"/>
      <c r="V13" s="205"/>
      <c r="W13" s="191"/>
      <c r="X13" s="205"/>
      <c r="Y13" s="191"/>
    </row>
    <row r="14" spans="1:25" ht="15.75" customHeight="1" x14ac:dyDescent="0.35">
      <c r="A14" s="16"/>
      <c r="B14" s="34" t="s">
        <v>486</v>
      </c>
      <c r="C14" s="58">
        <v>180</v>
      </c>
      <c r="D14" s="42">
        <v>8.0935251798561154</v>
      </c>
      <c r="E14" s="58">
        <v>199</v>
      </c>
      <c r="F14" s="42">
        <v>7.340464773146441</v>
      </c>
      <c r="G14" s="58">
        <v>187</v>
      </c>
      <c r="H14" s="42">
        <v>6.2899428187016477</v>
      </c>
      <c r="I14" s="58">
        <v>271</v>
      </c>
      <c r="J14" s="42">
        <v>10.909822866344605</v>
      </c>
      <c r="K14" s="58">
        <v>419</v>
      </c>
      <c r="L14" s="42">
        <v>13.15541601255887</v>
      </c>
      <c r="M14" s="58">
        <v>316</v>
      </c>
      <c r="N14" s="42">
        <v>11.4</v>
      </c>
      <c r="O14" s="191"/>
      <c r="P14" s="205"/>
      <c r="Q14" s="191"/>
      <c r="R14" s="205"/>
      <c r="S14" s="191"/>
      <c r="T14" s="205"/>
      <c r="U14" s="191"/>
      <c r="V14" s="205"/>
      <c r="W14" s="191"/>
      <c r="X14" s="205"/>
      <c r="Y14" s="191"/>
    </row>
    <row r="15" spans="1:25" ht="15.75" customHeight="1" x14ac:dyDescent="0.35">
      <c r="A15" s="16"/>
      <c r="B15" s="34" t="s">
        <v>487</v>
      </c>
      <c r="C15" s="58">
        <v>211</v>
      </c>
      <c r="D15" s="42">
        <v>9.4874100719424472</v>
      </c>
      <c r="E15" s="58">
        <v>202</v>
      </c>
      <c r="F15" s="42">
        <v>7.4511250461084479</v>
      </c>
      <c r="G15" s="58">
        <v>167</v>
      </c>
      <c r="H15" s="42">
        <v>5.617221661621258</v>
      </c>
      <c r="I15" s="58">
        <v>137</v>
      </c>
      <c r="J15" s="42">
        <v>5.5152979066022549</v>
      </c>
      <c r="K15" s="58">
        <v>118</v>
      </c>
      <c r="L15" s="42">
        <v>3.7048665620094194</v>
      </c>
      <c r="M15" s="58">
        <v>126</v>
      </c>
      <c r="N15" s="42">
        <v>4.5999999999999996</v>
      </c>
      <c r="O15" s="191"/>
      <c r="P15" s="205"/>
      <c r="Q15" s="191"/>
      <c r="R15" s="205"/>
      <c r="S15" s="191"/>
      <c r="T15" s="205"/>
      <c r="U15" s="191"/>
      <c r="V15" s="205"/>
      <c r="W15" s="191"/>
      <c r="X15" s="205"/>
      <c r="Y15" s="191"/>
    </row>
    <row r="16" spans="1:25" ht="15.75" customHeight="1" x14ac:dyDescent="0.35">
      <c r="A16" s="16"/>
      <c r="B16" s="34" t="s">
        <v>488</v>
      </c>
      <c r="C16" s="58">
        <v>741</v>
      </c>
      <c r="D16" s="42">
        <v>33.318345323741006</v>
      </c>
      <c r="E16" s="58">
        <v>785</v>
      </c>
      <c r="F16" s="42">
        <v>28.956104758391739</v>
      </c>
      <c r="G16" s="58">
        <v>814</v>
      </c>
      <c r="H16" s="42">
        <v>27.379751093171876</v>
      </c>
      <c r="I16" s="58">
        <v>600</v>
      </c>
      <c r="J16" s="42">
        <v>24.154589371980677</v>
      </c>
      <c r="K16" s="58">
        <v>699</v>
      </c>
      <c r="L16" s="42">
        <v>21.946624803767662</v>
      </c>
      <c r="M16" s="58">
        <v>560</v>
      </c>
      <c r="N16" s="42">
        <v>20.2</v>
      </c>
      <c r="O16" s="191"/>
      <c r="P16" s="191"/>
      <c r="Q16" s="191"/>
      <c r="R16" s="205"/>
      <c r="S16" s="191"/>
      <c r="T16" s="205"/>
      <c r="U16" s="191"/>
      <c r="V16" s="205"/>
      <c r="W16" s="191"/>
      <c r="X16" s="205"/>
      <c r="Y16" s="191"/>
    </row>
    <row r="17" spans="1:25" ht="15.75" customHeight="1" x14ac:dyDescent="0.35">
      <c r="A17" s="16"/>
      <c r="B17" s="34" t="s">
        <v>489</v>
      </c>
      <c r="C17" s="58">
        <v>500</v>
      </c>
      <c r="D17" s="42">
        <v>22.482014388489208</v>
      </c>
      <c r="E17" s="58">
        <v>523</v>
      </c>
      <c r="F17" s="42">
        <v>19.291774253043155</v>
      </c>
      <c r="G17" s="58">
        <v>451</v>
      </c>
      <c r="H17" s="42">
        <v>15.169862092162797</v>
      </c>
      <c r="I17" s="58">
        <v>367</v>
      </c>
      <c r="J17" s="42">
        <v>14.774557165861513</v>
      </c>
      <c r="K17" s="58">
        <v>549</v>
      </c>
      <c r="L17" s="42">
        <v>17.237048665620094</v>
      </c>
      <c r="M17" s="58">
        <v>465</v>
      </c>
      <c r="N17" s="42">
        <v>16.8</v>
      </c>
      <c r="O17" s="191"/>
      <c r="P17" s="205"/>
      <c r="Q17" s="191"/>
      <c r="R17" s="205"/>
      <c r="S17" s="191"/>
      <c r="T17" s="205"/>
      <c r="U17" s="191"/>
      <c r="V17" s="205"/>
      <c r="W17" s="191"/>
      <c r="X17" s="205"/>
      <c r="Y17" s="191"/>
    </row>
    <row r="18" spans="1:25" ht="15.75" customHeight="1" x14ac:dyDescent="0.35">
      <c r="A18" s="16"/>
      <c r="B18" s="34" t="s">
        <v>490</v>
      </c>
      <c r="C18" s="58" t="s">
        <v>231</v>
      </c>
      <c r="D18" s="42" t="s">
        <v>231</v>
      </c>
      <c r="E18" s="58">
        <v>384</v>
      </c>
      <c r="F18" s="42">
        <v>14.164514939136849</v>
      </c>
      <c r="G18" s="58">
        <v>538</v>
      </c>
      <c r="H18" s="42">
        <v>18.096199125462494</v>
      </c>
      <c r="I18" s="58">
        <v>525</v>
      </c>
      <c r="J18" s="42">
        <v>21.135265700483092</v>
      </c>
      <c r="K18" s="58">
        <v>584</v>
      </c>
      <c r="L18" s="42">
        <v>18.335949764521192</v>
      </c>
      <c r="M18" s="58">
        <v>442</v>
      </c>
      <c r="N18" s="42">
        <v>16</v>
      </c>
      <c r="O18" s="191"/>
      <c r="P18" s="205"/>
      <c r="Q18" s="191"/>
      <c r="R18" s="205"/>
      <c r="S18" s="191"/>
      <c r="T18" s="205"/>
      <c r="U18" s="191"/>
      <c r="V18" s="205"/>
      <c r="W18" s="191"/>
      <c r="X18" s="205"/>
      <c r="Y18" s="191"/>
    </row>
    <row r="19" spans="1:25" ht="15.75" customHeight="1" x14ac:dyDescent="0.35">
      <c r="A19" s="16"/>
      <c r="B19" s="37" t="s">
        <v>491</v>
      </c>
      <c r="C19" s="58">
        <v>200</v>
      </c>
      <c r="D19" s="79">
        <v>8.9928057553956826</v>
      </c>
      <c r="E19" s="58">
        <v>240</v>
      </c>
      <c r="F19" s="42">
        <v>8.8528218369605316</v>
      </c>
      <c r="G19" s="58">
        <v>268</v>
      </c>
      <c r="H19" s="42">
        <v>9.0144635048772273</v>
      </c>
      <c r="I19" s="58">
        <v>174</v>
      </c>
      <c r="J19" s="42">
        <v>7.004830917874397</v>
      </c>
      <c r="K19" s="58">
        <v>220</v>
      </c>
      <c r="L19" s="79">
        <v>6.9073783359497636</v>
      </c>
      <c r="M19" s="58">
        <v>180</v>
      </c>
      <c r="N19" s="79">
        <v>6.5</v>
      </c>
      <c r="O19" s="191"/>
      <c r="P19" s="216"/>
      <c r="Q19" s="191"/>
      <c r="R19" s="205"/>
      <c r="S19" s="191"/>
      <c r="T19" s="205"/>
      <c r="U19" s="191"/>
      <c r="V19" s="205"/>
      <c r="W19" s="191"/>
      <c r="X19" s="205"/>
      <c r="Y19" s="191"/>
    </row>
    <row r="20" spans="1:25" ht="15.75" customHeight="1" x14ac:dyDescent="0.35">
      <c r="A20" s="16"/>
      <c r="B20" s="34" t="s">
        <v>492</v>
      </c>
      <c r="C20" s="58">
        <v>0</v>
      </c>
      <c r="D20" s="42">
        <v>0</v>
      </c>
      <c r="E20" s="58">
        <v>0</v>
      </c>
      <c r="F20" s="42">
        <v>0</v>
      </c>
      <c r="G20" s="58">
        <v>0</v>
      </c>
      <c r="H20" s="42">
        <v>0</v>
      </c>
      <c r="I20" s="58">
        <v>0</v>
      </c>
      <c r="J20" s="42">
        <v>0</v>
      </c>
      <c r="K20" s="58">
        <v>0</v>
      </c>
      <c r="L20" s="42">
        <v>0</v>
      </c>
      <c r="M20" s="58">
        <v>0</v>
      </c>
      <c r="N20" s="42">
        <v>0</v>
      </c>
      <c r="O20" s="191"/>
      <c r="P20" s="205"/>
      <c r="Q20" s="191"/>
      <c r="R20" s="205"/>
      <c r="S20" s="191"/>
      <c r="T20" s="205"/>
      <c r="U20" s="191"/>
      <c r="V20" s="205"/>
      <c r="W20" s="191"/>
      <c r="X20" s="205"/>
      <c r="Y20" s="191"/>
    </row>
    <row r="21" spans="1:25" ht="15.75" customHeight="1" x14ac:dyDescent="0.35">
      <c r="A21" s="16"/>
      <c r="B21" s="36" t="s">
        <v>470</v>
      </c>
      <c r="C21" s="40">
        <v>2224</v>
      </c>
      <c r="D21" s="64">
        <v>100</v>
      </c>
      <c r="E21" s="40">
        <v>2711</v>
      </c>
      <c r="F21" s="64">
        <v>100</v>
      </c>
      <c r="G21" s="40">
        <v>2973</v>
      </c>
      <c r="H21" s="64">
        <v>100</v>
      </c>
      <c r="I21" s="40">
        <v>2484</v>
      </c>
      <c r="J21" s="64">
        <v>100</v>
      </c>
      <c r="K21" s="40">
        <v>3185</v>
      </c>
      <c r="L21" s="64">
        <v>100</v>
      </c>
      <c r="M21" s="40">
        <v>2769</v>
      </c>
      <c r="N21" s="64">
        <v>100</v>
      </c>
      <c r="O21" s="191"/>
      <c r="P21" s="205"/>
      <c r="Q21" s="191"/>
      <c r="R21" s="205"/>
      <c r="S21" s="191"/>
      <c r="T21" s="205"/>
      <c r="U21" s="191"/>
      <c r="V21" s="205"/>
      <c r="W21" s="191"/>
      <c r="X21" s="205"/>
      <c r="Y21" s="191"/>
    </row>
    <row r="22" spans="1:25" x14ac:dyDescent="0.35">
      <c r="A22" s="16"/>
      <c r="B22" s="34"/>
      <c r="C22" s="58"/>
      <c r="D22" s="63"/>
      <c r="E22" s="58"/>
      <c r="F22" s="63"/>
      <c r="G22" s="58"/>
      <c r="H22" s="63"/>
      <c r="I22" s="58"/>
      <c r="J22" s="63"/>
      <c r="K22" s="58"/>
      <c r="L22" s="63"/>
      <c r="M22" s="58"/>
      <c r="N22" s="63"/>
      <c r="O22" s="191"/>
    </row>
    <row r="23" spans="1:25" ht="25.5" customHeight="1" x14ac:dyDescent="0.35">
      <c r="A23" s="16"/>
      <c r="B23" s="234" t="s">
        <v>493</v>
      </c>
      <c r="C23" s="234"/>
      <c r="D23" s="234"/>
      <c r="E23" s="234"/>
      <c r="F23" s="234"/>
      <c r="G23" s="234"/>
      <c r="H23" s="234"/>
      <c r="I23" s="234"/>
      <c r="J23" s="234"/>
      <c r="K23" s="234"/>
      <c r="L23" s="234"/>
      <c r="M23" s="211"/>
      <c r="N23" s="211"/>
    </row>
    <row r="24" spans="1:25" x14ac:dyDescent="0.35">
      <c r="A24" s="16"/>
      <c r="B24" s="37"/>
      <c r="C24" s="75"/>
      <c r="D24" s="79"/>
      <c r="E24" s="75"/>
      <c r="F24" s="79"/>
      <c r="G24" s="75"/>
      <c r="H24" s="79"/>
      <c r="I24" s="75"/>
      <c r="J24" s="79"/>
      <c r="K24" s="58"/>
      <c r="L24" s="55"/>
      <c r="M24" s="55"/>
      <c r="N24" s="55"/>
    </row>
    <row r="25" spans="1:25" x14ac:dyDescent="0.35">
      <c r="A25" s="193"/>
      <c r="B25" s="34"/>
      <c r="C25" s="195"/>
      <c r="D25" s="196"/>
      <c r="E25" s="195"/>
      <c r="F25" s="196"/>
      <c r="G25" s="195"/>
      <c r="H25" s="196"/>
      <c r="I25" s="195"/>
      <c r="J25" s="196"/>
      <c r="K25" s="195"/>
      <c r="L25" s="196"/>
      <c r="M25" s="196"/>
      <c r="N25" s="196"/>
    </row>
    <row r="26" spans="1:25" x14ac:dyDescent="0.35">
      <c r="A26" s="193"/>
      <c r="B26" s="194"/>
      <c r="C26" s="195"/>
      <c r="D26" s="196"/>
      <c r="E26" s="195"/>
      <c r="F26" s="196"/>
      <c r="G26" s="195"/>
      <c r="H26" s="196"/>
      <c r="I26" s="195"/>
      <c r="J26" s="196"/>
      <c r="K26" s="195"/>
      <c r="L26" s="196"/>
      <c r="M26" s="196"/>
      <c r="N26" s="196"/>
    </row>
    <row r="27" spans="1:25" x14ac:dyDescent="0.35">
      <c r="A27" s="193"/>
      <c r="B27" s="194"/>
      <c r="C27" s="197"/>
      <c r="D27" s="198"/>
      <c r="E27" s="197"/>
      <c r="F27" s="198"/>
      <c r="G27" s="197"/>
      <c r="H27" s="198"/>
      <c r="I27" s="197"/>
      <c r="J27" s="198"/>
      <c r="K27" s="197"/>
      <c r="L27" s="198"/>
      <c r="M27" s="198"/>
      <c r="N27" s="198"/>
    </row>
    <row r="28" spans="1:25" x14ac:dyDescent="0.35">
      <c r="A28" s="193"/>
      <c r="B28" s="194"/>
      <c r="C28" s="197"/>
      <c r="D28" s="198"/>
      <c r="E28" s="197"/>
      <c r="F28" s="198"/>
      <c r="G28" s="197"/>
      <c r="H28" s="198"/>
      <c r="I28" s="197"/>
      <c r="J28" s="198"/>
      <c r="K28" s="197"/>
      <c r="L28" s="198"/>
      <c r="M28" s="198"/>
      <c r="N28" s="198"/>
    </row>
    <row r="29" spans="1:25" x14ac:dyDescent="0.35">
      <c r="A29" s="193"/>
      <c r="B29" s="194"/>
      <c r="C29" s="197"/>
      <c r="D29" s="198"/>
      <c r="E29" s="197"/>
      <c r="F29" s="198"/>
      <c r="G29" s="197"/>
      <c r="H29" s="198"/>
      <c r="I29" s="197"/>
      <c r="J29" s="198"/>
      <c r="K29" s="197"/>
      <c r="L29" s="198"/>
      <c r="M29" s="198"/>
      <c r="N29" s="198"/>
    </row>
    <row r="30" spans="1:25" x14ac:dyDescent="0.35">
      <c r="A30" s="193"/>
      <c r="B30" s="194"/>
      <c r="C30" s="197"/>
      <c r="D30" s="198"/>
      <c r="E30" s="197"/>
      <c r="F30" s="198"/>
      <c r="G30" s="197"/>
      <c r="H30" s="198"/>
      <c r="I30" s="197"/>
      <c r="J30" s="198"/>
      <c r="K30" s="197"/>
      <c r="L30" s="198"/>
      <c r="M30" s="198"/>
      <c r="N30" s="198"/>
    </row>
    <row r="31" spans="1:25" x14ac:dyDescent="0.35">
      <c r="A31" s="193"/>
      <c r="B31" s="194"/>
      <c r="C31" s="197"/>
      <c r="D31" s="198"/>
      <c r="E31" s="197"/>
      <c r="F31" s="198"/>
      <c r="G31" s="197"/>
      <c r="H31" s="198"/>
      <c r="I31" s="197"/>
      <c r="J31" s="198"/>
      <c r="K31" s="197"/>
      <c r="L31" s="198"/>
      <c r="M31" s="198"/>
      <c r="N31" s="198"/>
    </row>
    <row r="32" spans="1:25" x14ac:dyDescent="0.35">
      <c r="A32" s="193"/>
      <c r="B32" s="194"/>
      <c r="C32" s="197"/>
      <c r="D32" s="198"/>
      <c r="E32" s="197"/>
      <c r="F32" s="198"/>
      <c r="G32" s="197"/>
      <c r="H32" s="198"/>
      <c r="I32" s="197"/>
      <c r="J32" s="198"/>
      <c r="K32" s="197"/>
      <c r="L32" s="198"/>
      <c r="M32" s="198"/>
      <c r="N32" s="198"/>
    </row>
    <row r="33" spans="1:14" x14ac:dyDescent="0.35">
      <c r="A33" s="193"/>
      <c r="B33" s="194"/>
      <c r="C33" s="197"/>
      <c r="D33" s="198"/>
      <c r="E33" s="197"/>
      <c r="F33" s="198"/>
      <c r="G33" s="197"/>
      <c r="H33" s="198"/>
      <c r="I33" s="197"/>
      <c r="J33" s="198"/>
      <c r="K33" s="197"/>
      <c r="L33" s="198"/>
      <c r="M33" s="198"/>
      <c r="N33" s="198"/>
    </row>
    <row r="34" spans="1:14" x14ac:dyDescent="0.35">
      <c r="A34" s="193"/>
      <c r="B34" s="194"/>
      <c r="C34" s="197"/>
      <c r="D34" s="198"/>
      <c r="E34" s="197"/>
      <c r="F34" s="198"/>
      <c r="G34" s="197"/>
      <c r="H34" s="198"/>
      <c r="I34" s="197"/>
      <c r="J34" s="198"/>
      <c r="K34" s="197"/>
      <c r="L34" s="198"/>
      <c r="M34" s="198"/>
      <c r="N34" s="198"/>
    </row>
    <row r="35" spans="1:14" x14ac:dyDescent="0.35">
      <c r="A35" s="193"/>
      <c r="B35" s="194"/>
      <c r="C35" s="197"/>
      <c r="D35" s="198"/>
      <c r="E35" s="197"/>
      <c r="F35" s="198"/>
      <c r="G35" s="197"/>
      <c r="H35" s="198"/>
      <c r="I35" s="197"/>
      <c r="J35" s="198"/>
      <c r="K35" s="197"/>
      <c r="L35" s="198"/>
      <c r="M35" s="198"/>
      <c r="N35" s="198"/>
    </row>
    <row r="36" spans="1:14" x14ac:dyDescent="0.35">
      <c r="A36" s="193"/>
      <c r="B36" s="194"/>
      <c r="C36" s="197"/>
      <c r="D36" s="198"/>
      <c r="E36" s="197"/>
      <c r="F36" s="198"/>
      <c r="G36" s="197"/>
      <c r="H36" s="198"/>
      <c r="I36" s="197"/>
      <c r="J36" s="198"/>
      <c r="K36" s="197"/>
      <c r="L36" s="198"/>
      <c r="M36" s="198"/>
      <c r="N36" s="198"/>
    </row>
    <row r="37" spans="1:14" x14ac:dyDescent="0.35">
      <c r="A37" s="193"/>
      <c r="B37" s="194"/>
      <c r="C37" s="197"/>
      <c r="D37" s="198"/>
      <c r="E37" s="197"/>
      <c r="F37" s="198"/>
      <c r="G37" s="197"/>
      <c r="H37" s="198"/>
      <c r="I37" s="197"/>
      <c r="J37" s="198"/>
      <c r="K37" s="197"/>
      <c r="L37" s="198"/>
      <c r="M37" s="198"/>
      <c r="N37" s="198"/>
    </row>
    <row r="38" spans="1:14" x14ac:dyDescent="0.35">
      <c r="A38" s="193"/>
      <c r="B38" s="194"/>
      <c r="C38" s="197"/>
      <c r="D38" s="198"/>
      <c r="E38" s="197"/>
      <c r="F38" s="198"/>
      <c r="G38" s="197"/>
      <c r="H38" s="198"/>
      <c r="I38" s="197"/>
      <c r="J38" s="198"/>
      <c r="K38" s="197"/>
      <c r="L38" s="198"/>
      <c r="M38" s="198"/>
      <c r="N38" s="198"/>
    </row>
    <row r="39" spans="1:14" x14ac:dyDescent="0.35">
      <c r="A39" s="193"/>
      <c r="B39" s="194"/>
      <c r="C39" s="197"/>
      <c r="D39" s="198"/>
      <c r="E39" s="197"/>
      <c r="F39" s="198"/>
      <c r="G39" s="197"/>
      <c r="H39" s="198"/>
      <c r="I39" s="197"/>
      <c r="J39" s="198"/>
      <c r="K39" s="197"/>
      <c r="L39" s="198"/>
      <c r="M39" s="198"/>
      <c r="N39" s="198"/>
    </row>
    <row r="40" spans="1:14" x14ac:dyDescent="0.35">
      <c r="A40" s="193"/>
      <c r="B40" s="194"/>
      <c r="C40" s="197"/>
      <c r="D40" s="198"/>
      <c r="E40" s="197"/>
      <c r="F40" s="198"/>
      <c r="G40" s="197"/>
      <c r="H40" s="198"/>
      <c r="I40" s="197"/>
      <c r="J40" s="198"/>
      <c r="K40" s="197"/>
      <c r="L40" s="198"/>
      <c r="M40" s="198"/>
      <c r="N40" s="198"/>
    </row>
    <row r="41" spans="1:14" x14ac:dyDescent="0.35">
      <c r="A41" s="193"/>
      <c r="B41" s="194"/>
      <c r="C41" s="197"/>
      <c r="D41" s="198"/>
      <c r="E41" s="197"/>
      <c r="F41" s="198"/>
      <c r="G41" s="197"/>
      <c r="H41" s="198"/>
      <c r="I41" s="197"/>
      <c r="J41" s="198"/>
      <c r="K41" s="197"/>
      <c r="L41" s="198"/>
      <c r="M41" s="198"/>
      <c r="N41" s="198"/>
    </row>
    <row r="42" spans="1:14" x14ac:dyDescent="0.35">
      <c r="A42" s="193"/>
      <c r="B42" s="194"/>
      <c r="C42" s="197"/>
      <c r="D42" s="198"/>
      <c r="E42" s="197"/>
      <c r="F42" s="198"/>
      <c r="G42" s="197"/>
      <c r="H42" s="198"/>
      <c r="I42" s="197"/>
      <c r="J42" s="198"/>
      <c r="K42" s="197"/>
      <c r="L42" s="198"/>
      <c r="M42" s="198"/>
      <c r="N42" s="198"/>
    </row>
    <row r="43" spans="1:14" x14ac:dyDescent="0.35">
      <c r="A43" s="193"/>
      <c r="B43" s="194"/>
      <c r="C43" s="197"/>
      <c r="D43" s="198"/>
      <c r="E43" s="197"/>
      <c r="F43" s="198"/>
      <c r="G43" s="197"/>
      <c r="H43" s="198"/>
      <c r="I43" s="197"/>
      <c r="J43" s="198"/>
      <c r="K43" s="197"/>
      <c r="L43" s="198"/>
      <c r="M43" s="198"/>
      <c r="N43" s="198"/>
    </row>
    <row r="44" spans="1:14" x14ac:dyDescent="0.35">
      <c r="A44" s="193"/>
      <c r="B44" s="194"/>
      <c r="C44" s="197"/>
      <c r="D44" s="198"/>
      <c r="E44" s="197"/>
      <c r="F44" s="198"/>
      <c r="G44" s="197"/>
      <c r="H44" s="198"/>
      <c r="I44" s="197"/>
      <c r="J44" s="198"/>
      <c r="K44" s="197"/>
      <c r="L44" s="198"/>
      <c r="M44" s="198"/>
      <c r="N44" s="198"/>
    </row>
    <row r="45" spans="1:14" x14ac:dyDescent="0.35">
      <c r="A45" s="193"/>
      <c r="B45" s="194"/>
      <c r="C45" s="197"/>
      <c r="D45" s="198"/>
      <c r="E45" s="197"/>
      <c r="F45" s="198"/>
      <c r="G45" s="197"/>
      <c r="H45" s="198"/>
      <c r="I45" s="197"/>
      <c r="J45" s="198"/>
      <c r="K45" s="197"/>
      <c r="L45" s="198"/>
      <c r="M45" s="198"/>
      <c r="N45" s="198"/>
    </row>
    <row r="46" spans="1:14" x14ac:dyDescent="0.35">
      <c r="A46" s="193"/>
      <c r="B46" s="194"/>
      <c r="C46" s="195"/>
      <c r="D46" s="196"/>
      <c r="E46" s="195"/>
      <c r="F46" s="196"/>
      <c r="G46" s="195"/>
      <c r="H46" s="196"/>
      <c r="I46" s="195"/>
      <c r="J46" s="196"/>
      <c r="K46" s="195"/>
      <c r="L46" s="196"/>
      <c r="M46" s="196"/>
      <c r="N46" s="196"/>
    </row>
    <row r="47" spans="1:14" x14ac:dyDescent="0.35">
      <c r="A47" s="193"/>
      <c r="B47" s="194"/>
      <c r="C47" s="199"/>
      <c r="D47" s="200"/>
      <c r="E47" s="199"/>
      <c r="F47" s="200"/>
      <c r="G47" s="199"/>
      <c r="H47" s="200"/>
      <c r="I47" s="199"/>
      <c r="J47" s="200"/>
      <c r="K47" s="199"/>
      <c r="L47" s="200"/>
      <c r="M47" s="200"/>
      <c r="N47" s="200"/>
    </row>
    <row r="48" spans="1:14" x14ac:dyDescent="0.35">
      <c r="A48" s="193"/>
      <c r="B48" s="201"/>
      <c r="C48" s="199"/>
      <c r="D48" s="200"/>
      <c r="E48" s="199"/>
      <c r="F48" s="200"/>
      <c r="G48" s="199"/>
      <c r="H48" s="200"/>
      <c r="I48" s="199"/>
      <c r="J48" s="200"/>
      <c r="K48" s="199"/>
      <c r="L48" s="200"/>
      <c r="M48" s="200"/>
      <c r="N48" s="200"/>
    </row>
    <row r="49" spans="1:14" x14ac:dyDescent="0.35">
      <c r="A49" s="193"/>
      <c r="B49" s="194"/>
      <c r="C49" s="195"/>
      <c r="D49" s="200"/>
      <c r="E49" s="195"/>
      <c r="F49" s="200"/>
      <c r="G49" s="195"/>
      <c r="H49" s="200"/>
      <c r="I49" s="195"/>
      <c r="J49" s="200"/>
      <c r="K49" s="195"/>
      <c r="L49" s="200"/>
      <c r="M49" s="200"/>
      <c r="N49" s="200"/>
    </row>
    <row r="50" spans="1:14" x14ac:dyDescent="0.35">
      <c r="A50" s="193"/>
      <c r="B50" s="194"/>
      <c r="C50" s="199"/>
      <c r="D50" s="200"/>
      <c r="E50" s="199"/>
      <c r="F50" s="200"/>
      <c r="G50" s="199"/>
      <c r="H50" s="200"/>
      <c r="I50" s="199"/>
      <c r="J50" s="200"/>
      <c r="K50" s="199"/>
      <c r="L50" s="200"/>
      <c r="M50" s="200"/>
      <c r="N50" s="200"/>
    </row>
    <row r="51" spans="1:14" x14ac:dyDescent="0.35">
      <c r="A51" s="193"/>
      <c r="B51" s="194"/>
      <c r="C51" s="195"/>
      <c r="D51" s="195"/>
      <c r="E51" s="195"/>
      <c r="F51" s="195"/>
      <c r="G51" s="195"/>
      <c r="H51" s="195"/>
      <c r="I51" s="195"/>
      <c r="J51" s="195"/>
      <c r="K51" s="195"/>
      <c r="L51" s="195"/>
      <c r="M51" s="195"/>
      <c r="N51" s="195"/>
    </row>
    <row r="52" spans="1:14" x14ac:dyDescent="0.35">
      <c r="A52" s="193"/>
      <c r="B52" s="194"/>
      <c r="C52" s="195"/>
      <c r="D52" s="196"/>
      <c r="E52" s="195"/>
      <c r="F52" s="196"/>
      <c r="G52" s="195"/>
      <c r="H52" s="196"/>
      <c r="I52" s="195"/>
      <c r="J52" s="196"/>
      <c r="K52" s="195"/>
      <c r="L52" s="196"/>
      <c r="M52" s="196"/>
      <c r="N52" s="196"/>
    </row>
    <row r="53" spans="1:14" x14ac:dyDescent="0.35">
      <c r="A53" s="193"/>
      <c r="B53" s="194"/>
      <c r="C53" s="199"/>
      <c r="D53" s="200"/>
      <c r="E53" s="199"/>
      <c r="F53" s="200"/>
      <c r="G53" s="199"/>
      <c r="H53" s="200"/>
      <c r="I53" s="199"/>
      <c r="J53" s="200"/>
      <c r="K53" s="199"/>
      <c r="L53" s="200"/>
      <c r="M53" s="200"/>
      <c r="N53" s="200"/>
    </row>
  </sheetData>
  <mergeCells count="7">
    <mergeCell ref="M3:N3"/>
    <mergeCell ref="B23:L23"/>
    <mergeCell ref="C3:D3"/>
    <mergeCell ref="E3:F3"/>
    <mergeCell ref="G3:H3"/>
    <mergeCell ref="I3:J3"/>
    <mergeCell ref="K3:L3"/>
  </mergeCells>
  <conditionalFormatting sqref="C6:C20">
    <cfRule type="cellIs" dxfId="43" priority="6" operator="between">
      <formula>1</formula>
      <formula>3</formula>
    </cfRule>
  </conditionalFormatting>
  <conditionalFormatting sqref="E6:E20">
    <cfRule type="cellIs" dxfId="42" priority="5" operator="between">
      <formula>1</formula>
      <formula>3</formula>
    </cfRule>
  </conditionalFormatting>
  <conditionalFormatting sqref="G6:G20">
    <cfRule type="cellIs" dxfId="41" priority="4" operator="between">
      <formula>1</formula>
      <formula>3</formula>
    </cfRule>
  </conditionalFormatting>
  <conditionalFormatting sqref="I6:I20">
    <cfRule type="cellIs" dxfId="40" priority="3" operator="between">
      <formula>1</formula>
      <formula>3</formula>
    </cfRule>
  </conditionalFormatting>
  <conditionalFormatting sqref="K6:K20">
    <cfRule type="cellIs" dxfId="39" priority="2" operator="between">
      <formula>1</formula>
      <formula>3</formula>
    </cfRule>
  </conditionalFormatting>
  <conditionalFormatting sqref="M6:M20">
    <cfRule type="cellIs" dxfId="38" priority="1" operator="between">
      <formula>1</formula>
      <formula>3</formula>
    </cfRule>
  </conditionalFormatting>
  <pageMargins left="0.7" right="0.7" top="0.75" bottom="0.75" header="0.3" footer="0.3"/>
  <pageSetup paperSize="9" orientation="portrait" r:id="rId1"/>
  <headerFooter>
    <oddHeader>&amp;C&amp;"Arial Black"&amp;11&amp;KFF0000OFFICIAL&amp;1#</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FB4C8-D08A-49EA-9E2E-51FB0590D2BC}">
  <dimension ref="A1:Y53"/>
  <sheetViews>
    <sheetView workbookViewId="0">
      <pane ySplit="4" topLeftCell="A5" activePane="bottomLeft" state="frozen"/>
      <selection pane="bottomLeft"/>
    </sheetView>
  </sheetViews>
  <sheetFormatPr defaultColWidth="8.73046875" defaultRowHeight="12.75" x14ac:dyDescent="0.35"/>
  <cols>
    <col min="1" max="1" width="3.265625" style="192" customWidth="1"/>
    <col min="2" max="2" width="25.3984375" style="192" customWidth="1"/>
    <col min="3" max="14" width="7.73046875" style="192" customWidth="1"/>
    <col min="15" max="16384" width="8.73046875" style="192"/>
  </cols>
  <sheetData>
    <row r="1" spans="1:25" ht="55.5" customHeight="1" x14ac:dyDescent="0.35">
      <c r="A1"/>
      <c r="B1" s="25" t="s">
        <v>476</v>
      </c>
      <c r="C1" s="16"/>
      <c r="D1" s="16"/>
      <c r="E1" s="16"/>
      <c r="F1" s="16"/>
      <c r="G1" s="16"/>
      <c r="H1" s="16"/>
      <c r="I1" s="16"/>
      <c r="J1" s="16"/>
      <c r="K1" s="16"/>
      <c r="L1" s="16"/>
      <c r="M1" s="16"/>
      <c r="N1" s="16"/>
    </row>
    <row r="2" spans="1:25" ht="16.899999999999999" x14ac:dyDescent="0.35">
      <c r="A2" s="16"/>
      <c r="B2" s="138" t="s">
        <v>496</v>
      </c>
      <c r="C2" s="16"/>
      <c r="D2" s="16"/>
      <c r="E2" s="16"/>
      <c r="F2" s="16"/>
      <c r="G2" s="16"/>
      <c r="H2" s="16"/>
      <c r="I2" s="16"/>
      <c r="J2" s="16"/>
      <c r="K2" s="16"/>
      <c r="L2" s="16"/>
      <c r="M2" s="16"/>
      <c r="N2" s="16"/>
    </row>
    <row r="3" spans="1:25" ht="18.600000000000001" customHeight="1" x14ac:dyDescent="0.35">
      <c r="A3" s="38"/>
      <c r="B3" s="48"/>
      <c r="C3" s="230">
        <v>42916</v>
      </c>
      <c r="D3" s="230"/>
      <c r="E3" s="230">
        <v>43281</v>
      </c>
      <c r="F3" s="230"/>
      <c r="G3" s="230">
        <v>43646</v>
      </c>
      <c r="H3" s="230"/>
      <c r="I3" s="230">
        <v>44012</v>
      </c>
      <c r="J3" s="231"/>
      <c r="K3" s="230">
        <v>44377</v>
      </c>
      <c r="L3" s="230"/>
      <c r="M3" s="230">
        <v>44742</v>
      </c>
      <c r="N3" s="230"/>
    </row>
    <row r="4" spans="1:25"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row>
    <row r="5" spans="1:25" ht="15" x14ac:dyDescent="0.35">
      <c r="A5" s="15"/>
      <c r="B5" s="33"/>
      <c r="C5" s="45"/>
      <c r="D5" s="45"/>
      <c r="E5" s="45"/>
      <c r="F5" s="45"/>
      <c r="G5" s="45"/>
      <c r="H5" s="45"/>
      <c r="I5" s="45"/>
      <c r="J5" s="45"/>
      <c r="K5" s="45"/>
      <c r="L5" s="45"/>
      <c r="M5" s="45"/>
      <c r="N5" s="45"/>
    </row>
    <row r="6" spans="1:25" ht="15.75" customHeight="1" x14ac:dyDescent="0.35">
      <c r="A6" s="15"/>
      <c r="B6" s="34" t="s">
        <v>478</v>
      </c>
      <c r="C6" s="58">
        <v>72</v>
      </c>
      <c r="D6" s="42">
        <v>3.7209302325581395</v>
      </c>
      <c r="E6" s="58">
        <v>66</v>
      </c>
      <c r="F6" s="42">
        <v>3.2305433186490458</v>
      </c>
      <c r="G6" s="58">
        <v>73</v>
      </c>
      <c r="H6" s="42">
        <v>3.3625057577153386</v>
      </c>
      <c r="I6" s="58">
        <v>65</v>
      </c>
      <c r="J6" s="42">
        <v>3.1011450381679388</v>
      </c>
      <c r="K6" s="58">
        <v>76</v>
      </c>
      <c r="L6" s="42">
        <v>3.5103926096997689</v>
      </c>
      <c r="M6" s="58">
        <v>75</v>
      </c>
      <c r="N6" s="42">
        <v>3.5</v>
      </c>
      <c r="O6" s="191"/>
      <c r="P6" s="205"/>
      <c r="Q6" s="191"/>
      <c r="R6" s="205"/>
      <c r="S6" s="191"/>
      <c r="T6" s="205"/>
      <c r="U6" s="191"/>
      <c r="V6" s="205"/>
      <c r="W6" s="191"/>
      <c r="X6" s="205"/>
      <c r="Y6" s="191"/>
    </row>
    <row r="7" spans="1:25" ht="15.75" customHeight="1" x14ac:dyDescent="0.35">
      <c r="A7" s="15"/>
      <c r="B7" s="34" t="s">
        <v>479</v>
      </c>
      <c r="C7" s="58">
        <v>0</v>
      </c>
      <c r="D7" s="42">
        <v>0</v>
      </c>
      <c r="E7" s="58">
        <v>0</v>
      </c>
      <c r="F7" s="42">
        <v>0</v>
      </c>
      <c r="G7" s="58">
        <v>0</v>
      </c>
      <c r="H7" s="42">
        <v>0</v>
      </c>
      <c r="I7" s="58">
        <v>0</v>
      </c>
      <c r="J7" s="42">
        <v>0</v>
      </c>
      <c r="K7" s="58">
        <v>0</v>
      </c>
      <c r="L7" s="42">
        <v>0</v>
      </c>
      <c r="M7" s="58">
        <v>0</v>
      </c>
      <c r="N7" s="42">
        <v>0</v>
      </c>
      <c r="O7" s="191"/>
      <c r="P7" s="205"/>
      <c r="Q7" s="191"/>
      <c r="R7" s="205"/>
      <c r="S7" s="191"/>
      <c r="T7" s="205"/>
      <c r="U7" s="191"/>
      <c r="V7" s="205"/>
      <c r="W7" s="191"/>
      <c r="X7" s="205"/>
      <c r="Y7" s="191"/>
    </row>
    <row r="8" spans="1:25" ht="15.75" customHeight="1" x14ac:dyDescent="0.35">
      <c r="A8" s="6"/>
      <c r="B8" s="34" t="s">
        <v>480</v>
      </c>
      <c r="C8" s="58">
        <v>0</v>
      </c>
      <c r="D8" s="42">
        <v>0</v>
      </c>
      <c r="E8" s="58">
        <v>0</v>
      </c>
      <c r="F8" s="42">
        <v>0</v>
      </c>
      <c r="G8" s="58">
        <v>0</v>
      </c>
      <c r="H8" s="42">
        <v>0</v>
      </c>
      <c r="I8" s="58">
        <v>0</v>
      </c>
      <c r="J8" s="42">
        <v>0</v>
      </c>
      <c r="K8" s="58">
        <v>0</v>
      </c>
      <c r="L8" s="42">
        <v>0</v>
      </c>
      <c r="M8" s="58">
        <v>0</v>
      </c>
      <c r="N8" s="42">
        <v>0</v>
      </c>
      <c r="O8" s="191"/>
      <c r="P8" s="205"/>
      <c r="Q8" s="191"/>
      <c r="R8" s="205"/>
      <c r="S8" s="191"/>
      <c r="T8" s="205"/>
      <c r="U8" s="191"/>
      <c r="V8" s="205"/>
      <c r="W8" s="191"/>
      <c r="X8" s="205"/>
      <c r="Y8" s="191"/>
    </row>
    <row r="9" spans="1:25" ht="15.75" customHeight="1" x14ac:dyDescent="0.35">
      <c r="A9" s="6"/>
      <c r="B9" s="34" t="s">
        <v>481</v>
      </c>
      <c r="C9" s="58">
        <v>82</v>
      </c>
      <c r="D9" s="42">
        <v>4.2377260981912146</v>
      </c>
      <c r="E9" s="58">
        <v>53</v>
      </c>
      <c r="F9" s="42">
        <v>2.5942241801272639</v>
      </c>
      <c r="G9" s="58">
        <v>0</v>
      </c>
      <c r="H9" s="42">
        <v>0</v>
      </c>
      <c r="I9" s="58">
        <v>0</v>
      </c>
      <c r="J9" s="42">
        <v>0</v>
      </c>
      <c r="K9" s="58" t="s">
        <v>272</v>
      </c>
      <c r="L9" s="42" t="s">
        <v>231</v>
      </c>
      <c r="M9" s="58">
        <v>0</v>
      </c>
      <c r="N9" s="42">
        <v>0</v>
      </c>
      <c r="O9" s="191"/>
      <c r="P9" s="205"/>
      <c r="Q9" s="191"/>
      <c r="R9" s="205"/>
      <c r="S9" s="191"/>
      <c r="T9" s="205"/>
      <c r="U9" s="191"/>
      <c r="V9" s="205"/>
      <c r="W9" s="191"/>
      <c r="X9" s="205"/>
      <c r="Y9" s="191"/>
    </row>
    <row r="10" spans="1:25" ht="15.75" customHeight="1" x14ac:dyDescent="0.35">
      <c r="A10" s="16"/>
      <c r="B10" s="34" t="s">
        <v>482</v>
      </c>
      <c r="C10" s="58">
        <v>721</v>
      </c>
      <c r="D10" s="55">
        <v>37.2609819121447</v>
      </c>
      <c r="E10" s="58">
        <v>665</v>
      </c>
      <c r="F10" s="55">
        <v>32.550171316691141</v>
      </c>
      <c r="G10" s="58">
        <v>697</v>
      </c>
      <c r="H10" s="55">
        <v>32.105020727775219</v>
      </c>
      <c r="I10" s="58">
        <v>743</v>
      </c>
      <c r="J10" s="55">
        <v>35.448473282442748</v>
      </c>
      <c r="K10" s="58">
        <v>734</v>
      </c>
      <c r="L10" s="55">
        <v>33.903002309468825</v>
      </c>
      <c r="M10" s="58">
        <v>735</v>
      </c>
      <c r="N10" s="55">
        <v>34.200000000000003</v>
      </c>
      <c r="O10" s="191"/>
      <c r="P10" s="205"/>
      <c r="Q10" s="191"/>
      <c r="R10" s="205"/>
      <c r="S10" s="191"/>
      <c r="T10" s="205"/>
      <c r="U10" s="191"/>
      <c r="V10" s="205"/>
      <c r="W10" s="191"/>
      <c r="X10" s="205"/>
      <c r="Y10" s="191"/>
    </row>
    <row r="11" spans="1:25" ht="15.75" customHeight="1" x14ac:dyDescent="0.35">
      <c r="A11" s="16"/>
      <c r="B11" s="34" t="s">
        <v>483</v>
      </c>
      <c r="C11" s="58">
        <v>0</v>
      </c>
      <c r="D11" s="42">
        <v>0</v>
      </c>
      <c r="E11" s="58">
        <v>0</v>
      </c>
      <c r="F11" s="42">
        <v>0</v>
      </c>
      <c r="G11" s="58">
        <v>0</v>
      </c>
      <c r="H11" s="42">
        <v>0</v>
      </c>
      <c r="I11" s="58">
        <v>0</v>
      </c>
      <c r="J11" s="42">
        <v>0</v>
      </c>
      <c r="K11" s="58">
        <v>0</v>
      </c>
      <c r="L11" s="42">
        <v>0</v>
      </c>
      <c r="M11" s="58">
        <v>0</v>
      </c>
      <c r="N11" s="42">
        <v>0</v>
      </c>
      <c r="O11" s="191"/>
      <c r="P11" s="205"/>
      <c r="Q11" s="191"/>
      <c r="R11" s="205"/>
      <c r="S11" s="191"/>
      <c r="T11" s="205"/>
      <c r="U11" s="191"/>
      <c r="V11" s="205"/>
      <c r="W11" s="191"/>
      <c r="X11" s="205"/>
      <c r="Y11" s="191"/>
    </row>
    <row r="12" spans="1:25" ht="15.75" customHeight="1" x14ac:dyDescent="0.35">
      <c r="A12" s="16"/>
      <c r="B12" s="34" t="s">
        <v>484</v>
      </c>
      <c r="C12" s="58">
        <v>316</v>
      </c>
      <c r="D12" s="42">
        <v>16.330749354005167</v>
      </c>
      <c r="E12" s="58">
        <v>257</v>
      </c>
      <c r="F12" s="42">
        <v>12.579539892315223</v>
      </c>
      <c r="G12" s="58">
        <v>361</v>
      </c>
      <c r="H12" s="42">
        <v>16.628281897742976</v>
      </c>
      <c r="I12" s="58">
        <v>358</v>
      </c>
      <c r="J12" s="42">
        <v>17.080152671755723</v>
      </c>
      <c r="K12" s="58">
        <v>294</v>
      </c>
      <c r="L12" s="42">
        <v>13.579676674364896</v>
      </c>
      <c r="M12" s="58">
        <v>304</v>
      </c>
      <c r="N12" s="42">
        <v>14.1</v>
      </c>
      <c r="O12" s="191"/>
      <c r="P12" s="205"/>
      <c r="Q12" s="191"/>
      <c r="R12" s="205"/>
      <c r="S12" s="191"/>
      <c r="T12" s="205"/>
      <c r="U12" s="191"/>
      <c r="V12" s="205"/>
      <c r="W12" s="191"/>
      <c r="X12" s="205"/>
      <c r="Y12" s="191"/>
    </row>
    <row r="13" spans="1:25" ht="15.75" customHeight="1" x14ac:dyDescent="0.35">
      <c r="A13" s="16"/>
      <c r="B13" s="34" t="s">
        <v>485</v>
      </c>
      <c r="C13" s="58">
        <v>0</v>
      </c>
      <c r="D13" s="42">
        <v>0</v>
      </c>
      <c r="E13" s="58" t="s">
        <v>272</v>
      </c>
      <c r="F13" s="42" t="s">
        <v>231</v>
      </c>
      <c r="G13" s="58">
        <v>0</v>
      </c>
      <c r="H13" s="42">
        <v>0</v>
      </c>
      <c r="I13" s="58">
        <v>0</v>
      </c>
      <c r="J13" s="42">
        <v>0</v>
      </c>
      <c r="K13" s="58">
        <v>0</v>
      </c>
      <c r="L13" s="42">
        <v>0</v>
      </c>
      <c r="M13" s="58">
        <v>0</v>
      </c>
      <c r="N13" s="42">
        <v>0</v>
      </c>
      <c r="O13" s="191"/>
      <c r="P13" s="205"/>
      <c r="Q13" s="191"/>
      <c r="R13" s="205"/>
      <c r="S13" s="191"/>
      <c r="T13" s="205"/>
      <c r="U13" s="191"/>
      <c r="V13" s="205"/>
      <c r="W13" s="191"/>
      <c r="X13" s="205"/>
      <c r="Y13" s="191"/>
    </row>
    <row r="14" spans="1:25" ht="15.75" customHeight="1" x14ac:dyDescent="0.35">
      <c r="A14" s="16"/>
      <c r="B14" s="34" t="s">
        <v>486</v>
      </c>
      <c r="C14" s="58">
        <v>287</v>
      </c>
      <c r="D14" s="42">
        <v>14.83204134366925</v>
      </c>
      <c r="E14" s="58">
        <v>279</v>
      </c>
      <c r="F14" s="42">
        <v>13.656387665198238</v>
      </c>
      <c r="G14" s="58">
        <v>283</v>
      </c>
      <c r="H14" s="42">
        <v>13.035467526485492</v>
      </c>
      <c r="I14" s="58">
        <v>242</v>
      </c>
      <c r="J14" s="42">
        <v>11.545801526717558</v>
      </c>
      <c r="K14" s="58">
        <v>267</v>
      </c>
      <c r="L14" s="42">
        <v>12.332563510392609</v>
      </c>
      <c r="M14" s="58">
        <v>260</v>
      </c>
      <c r="N14" s="42">
        <v>12.1</v>
      </c>
      <c r="O14" s="191"/>
      <c r="P14" s="205"/>
      <c r="Q14" s="191"/>
      <c r="R14" s="205"/>
      <c r="S14" s="191"/>
      <c r="T14" s="205"/>
      <c r="U14" s="191"/>
      <c r="V14" s="205"/>
      <c r="W14" s="191"/>
      <c r="X14" s="205"/>
      <c r="Y14" s="191"/>
    </row>
    <row r="15" spans="1:25" ht="15.75" customHeight="1" x14ac:dyDescent="0.35">
      <c r="A15" s="16"/>
      <c r="B15" s="34" t="s">
        <v>487</v>
      </c>
      <c r="C15" s="58">
        <v>54</v>
      </c>
      <c r="D15" s="42">
        <v>2.7906976744186047</v>
      </c>
      <c r="E15" s="58">
        <v>48</v>
      </c>
      <c r="F15" s="42">
        <v>2.3494860499265786</v>
      </c>
      <c r="G15" s="58">
        <v>50</v>
      </c>
      <c r="H15" s="42">
        <v>2.3030861354214647</v>
      </c>
      <c r="I15" s="58">
        <v>31</v>
      </c>
      <c r="J15" s="42">
        <v>1.4790076335877862</v>
      </c>
      <c r="K15" s="58">
        <v>38</v>
      </c>
      <c r="L15" s="42">
        <v>1.7551963048498844</v>
      </c>
      <c r="M15" s="58">
        <v>43</v>
      </c>
      <c r="N15" s="42">
        <v>2</v>
      </c>
      <c r="O15" s="191"/>
      <c r="P15" s="205"/>
      <c r="Q15" s="191"/>
      <c r="R15" s="205"/>
      <c r="S15" s="191"/>
      <c r="T15" s="205"/>
      <c r="U15" s="191"/>
      <c r="V15" s="205"/>
      <c r="W15" s="191"/>
      <c r="X15" s="205"/>
      <c r="Y15" s="191"/>
    </row>
    <row r="16" spans="1:25" ht="15.75" customHeight="1" x14ac:dyDescent="0.35">
      <c r="A16" s="16"/>
      <c r="B16" s="34" t="s">
        <v>488</v>
      </c>
      <c r="C16" s="58">
        <v>128</v>
      </c>
      <c r="D16" s="42">
        <v>6.6149870801033588</v>
      </c>
      <c r="E16" s="58">
        <v>137</v>
      </c>
      <c r="F16" s="42">
        <v>6.7058247674987763</v>
      </c>
      <c r="G16" s="58">
        <v>118</v>
      </c>
      <c r="H16" s="42">
        <v>5.4352832795946568</v>
      </c>
      <c r="I16" s="58">
        <v>113</v>
      </c>
      <c r="J16" s="42">
        <v>5.3912213740458013</v>
      </c>
      <c r="K16" s="58">
        <v>135</v>
      </c>
      <c r="L16" s="42">
        <v>6.2355658198614323</v>
      </c>
      <c r="M16" s="58">
        <v>155</v>
      </c>
      <c r="N16" s="42">
        <v>7.2</v>
      </c>
      <c r="O16" s="191"/>
      <c r="P16" s="205"/>
      <c r="Q16" s="191"/>
      <c r="R16" s="205"/>
      <c r="S16" s="191"/>
      <c r="T16" s="205"/>
      <c r="U16" s="191"/>
      <c r="V16" s="205"/>
      <c r="W16" s="191"/>
      <c r="X16" s="205"/>
      <c r="Y16" s="191"/>
    </row>
    <row r="17" spans="1:25" ht="15.75" customHeight="1" x14ac:dyDescent="0.35">
      <c r="A17" s="16"/>
      <c r="B17" s="34" t="s">
        <v>489</v>
      </c>
      <c r="C17" s="58">
        <v>246</v>
      </c>
      <c r="D17" s="42">
        <v>12.713178294573643</v>
      </c>
      <c r="E17" s="58">
        <v>232</v>
      </c>
      <c r="F17" s="42">
        <v>11.355849241311796</v>
      </c>
      <c r="G17" s="58">
        <v>224</v>
      </c>
      <c r="H17" s="42">
        <v>10.317825886688162</v>
      </c>
      <c r="I17" s="58">
        <v>195</v>
      </c>
      <c r="J17" s="42">
        <v>9.3034351145038165</v>
      </c>
      <c r="K17" s="58">
        <v>209</v>
      </c>
      <c r="L17" s="42">
        <v>9.6535796766743651</v>
      </c>
      <c r="M17" s="58">
        <v>228</v>
      </c>
      <c r="N17" s="42">
        <v>10.6</v>
      </c>
      <c r="O17" s="191"/>
      <c r="P17" s="205"/>
      <c r="Q17" s="191"/>
      <c r="R17" s="205"/>
      <c r="S17" s="191"/>
      <c r="T17" s="205"/>
      <c r="U17" s="191"/>
      <c r="V17" s="205"/>
      <c r="W17" s="191"/>
      <c r="X17" s="205"/>
      <c r="Y17" s="191"/>
    </row>
    <row r="18" spans="1:25" ht="15.75" customHeight="1" x14ac:dyDescent="0.35">
      <c r="A18" s="16"/>
      <c r="B18" s="34" t="s">
        <v>490</v>
      </c>
      <c r="C18" s="58" t="s">
        <v>231</v>
      </c>
      <c r="D18" s="42" t="s">
        <v>231</v>
      </c>
      <c r="E18" s="58">
        <v>273</v>
      </c>
      <c r="F18" s="42">
        <v>13.362701908957417</v>
      </c>
      <c r="G18" s="58">
        <v>322</v>
      </c>
      <c r="H18" s="42">
        <v>14.831874712114232</v>
      </c>
      <c r="I18" s="58">
        <v>309</v>
      </c>
      <c r="J18" s="42">
        <v>14.742366412213739</v>
      </c>
      <c r="K18" s="58">
        <v>360</v>
      </c>
      <c r="L18" s="42">
        <v>16.628175519630485</v>
      </c>
      <c r="M18" s="58">
        <v>302</v>
      </c>
      <c r="N18" s="42">
        <v>14.1</v>
      </c>
      <c r="O18" s="191"/>
      <c r="P18" s="205"/>
      <c r="Q18" s="191"/>
      <c r="R18" s="205"/>
      <c r="S18" s="191"/>
      <c r="T18" s="205"/>
      <c r="U18" s="191"/>
      <c r="V18" s="205"/>
      <c r="W18" s="191"/>
      <c r="X18" s="205"/>
      <c r="Y18" s="191"/>
    </row>
    <row r="19" spans="1:25" ht="15.75" customHeight="1" x14ac:dyDescent="0.35">
      <c r="A19" s="16"/>
      <c r="B19" s="37" t="s">
        <v>491</v>
      </c>
      <c r="C19" s="58">
        <v>28</v>
      </c>
      <c r="D19" s="42">
        <v>1.4470284237726097</v>
      </c>
      <c r="E19" s="58">
        <v>30</v>
      </c>
      <c r="F19" s="42">
        <v>1.4684287812041115</v>
      </c>
      <c r="G19" s="58">
        <v>42</v>
      </c>
      <c r="H19" s="42">
        <v>1.9345923537540304</v>
      </c>
      <c r="I19" s="58">
        <v>40</v>
      </c>
      <c r="J19" s="42">
        <v>1.9083969465648856</v>
      </c>
      <c r="K19" s="58">
        <v>51</v>
      </c>
      <c r="L19" s="42">
        <v>2.3556581986143188</v>
      </c>
      <c r="M19" s="58">
        <v>47</v>
      </c>
      <c r="N19" s="42">
        <v>2.2000000000000002</v>
      </c>
      <c r="O19" s="191"/>
      <c r="P19" s="205"/>
      <c r="Q19" s="191"/>
      <c r="R19" s="205"/>
      <c r="S19" s="191"/>
      <c r="T19" s="205"/>
      <c r="U19" s="191"/>
      <c r="V19" s="205"/>
      <c r="W19" s="191"/>
      <c r="X19" s="205"/>
      <c r="Y19" s="191"/>
    </row>
    <row r="20" spans="1:25" ht="15.75" customHeight="1" x14ac:dyDescent="0.35">
      <c r="A20" s="16"/>
      <c r="B20" s="34" t="s">
        <v>492</v>
      </c>
      <c r="C20" s="58" t="s">
        <v>272</v>
      </c>
      <c r="D20" s="42" t="s">
        <v>231</v>
      </c>
      <c r="E20" s="58" t="s">
        <v>272</v>
      </c>
      <c r="F20" s="42" t="s">
        <v>231</v>
      </c>
      <c r="G20" s="58" t="s">
        <v>272</v>
      </c>
      <c r="H20" s="42" t="s">
        <v>231</v>
      </c>
      <c r="I20" s="58">
        <v>0</v>
      </c>
      <c r="J20" s="42">
        <v>0</v>
      </c>
      <c r="K20" s="58">
        <v>0</v>
      </c>
      <c r="L20" s="42">
        <v>0</v>
      </c>
      <c r="M20" s="58">
        <v>0</v>
      </c>
      <c r="N20" s="42">
        <v>0</v>
      </c>
      <c r="O20" s="191"/>
      <c r="P20" s="205"/>
      <c r="Q20" s="191"/>
      <c r="R20" s="205"/>
      <c r="S20" s="191"/>
      <c r="T20" s="205"/>
      <c r="U20" s="191"/>
      <c r="V20" s="205"/>
      <c r="W20" s="191"/>
      <c r="X20" s="205"/>
      <c r="Y20" s="191"/>
    </row>
    <row r="21" spans="1:25" ht="15.75" customHeight="1" x14ac:dyDescent="0.35">
      <c r="A21" s="16"/>
      <c r="B21" s="36" t="s">
        <v>470</v>
      </c>
      <c r="C21" s="40">
        <v>1935</v>
      </c>
      <c r="D21" s="64">
        <v>100</v>
      </c>
      <c r="E21" s="40">
        <v>2043</v>
      </c>
      <c r="F21" s="64">
        <v>100</v>
      </c>
      <c r="G21" s="40">
        <v>2171</v>
      </c>
      <c r="H21" s="64">
        <v>100</v>
      </c>
      <c r="I21" s="40">
        <v>2096</v>
      </c>
      <c r="J21" s="64">
        <v>100</v>
      </c>
      <c r="K21" s="40">
        <v>2165</v>
      </c>
      <c r="L21" s="64">
        <v>100</v>
      </c>
      <c r="M21" s="40">
        <v>2149</v>
      </c>
      <c r="N21" s="64">
        <v>100</v>
      </c>
      <c r="O21" s="191"/>
      <c r="P21" s="205"/>
      <c r="Q21" s="191"/>
      <c r="R21" s="205"/>
      <c r="S21" s="191"/>
      <c r="T21" s="205"/>
      <c r="U21" s="191"/>
      <c r="V21" s="205"/>
      <c r="W21" s="191"/>
      <c r="X21" s="205"/>
      <c r="Y21" s="191"/>
    </row>
    <row r="22" spans="1:25" x14ac:dyDescent="0.35">
      <c r="A22" s="16"/>
      <c r="B22" s="34"/>
      <c r="C22" s="58"/>
      <c r="D22" s="63"/>
      <c r="E22" s="58"/>
      <c r="F22" s="63"/>
      <c r="G22" s="58"/>
      <c r="H22" s="63"/>
      <c r="I22" s="58"/>
      <c r="J22" s="63"/>
      <c r="K22" s="58"/>
      <c r="L22" s="63"/>
      <c r="M22" s="63"/>
      <c r="N22" s="63"/>
      <c r="O22" s="191"/>
    </row>
    <row r="23" spans="1:25" ht="24" customHeight="1" x14ac:dyDescent="0.35">
      <c r="A23" s="16"/>
      <c r="B23" s="234" t="s">
        <v>493</v>
      </c>
      <c r="C23" s="234"/>
      <c r="D23" s="234"/>
      <c r="E23" s="234"/>
      <c r="F23" s="234"/>
      <c r="G23" s="234"/>
      <c r="H23" s="234"/>
      <c r="I23" s="234"/>
      <c r="J23" s="234"/>
      <c r="K23" s="234"/>
      <c r="L23" s="234"/>
      <c r="M23" s="211"/>
      <c r="N23" s="211"/>
    </row>
    <row r="24" spans="1:25" x14ac:dyDescent="0.35">
      <c r="A24" s="193"/>
      <c r="B24" s="201"/>
      <c r="C24" s="195"/>
      <c r="D24" s="196"/>
      <c r="E24" s="195"/>
      <c r="F24" s="196"/>
      <c r="G24" s="195"/>
      <c r="H24" s="196"/>
      <c r="I24" s="195"/>
      <c r="J24" s="196"/>
      <c r="K24" s="197"/>
      <c r="L24" s="203"/>
      <c r="M24" s="203"/>
      <c r="N24" s="203"/>
    </row>
    <row r="25" spans="1:25" x14ac:dyDescent="0.35">
      <c r="A25" s="193"/>
      <c r="B25" s="194"/>
      <c r="C25" s="195"/>
      <c r="D25" s="196"/>
      <c r="E25" s="195"/>
      <c r="F25" s="196"/>
      <c r="G25" s="195"/>
      <c r="H25" s="196"/>
      <c r="I25" s="195"/>
      <c r="J25" s="196"/>
      <c r="K25" s="195"/>
      <c r="L25" s="196"/>
      <c r="M25" s="196"/>
      <c r="N25" s="196"/>
    </row>
    <row r="26" spans="1:25" x14ac:dyDescent="0.35">
      <c r="A26" s="193"/>
      <c r="B26" s="194"/>
      <c r="C26" s="195"/>
      <c r="D26" s="196"/>
      <c r="E26" s="195"/>
      <c r="F26" s="196"/>
      <c r="G26" s="195"/>
      <c r="H26" s="196"/>
      <c r="I26" s="195"/>
      <c r="J26" s="196"/>
      <c r="K26" s="195"/>
      <c r="L26" s="196"/>
      <c r="M26" s="196"/>
      <c r="N26" s="196"/>
    </row>
    <row r="27" spans="1:25" x14ac:dyDescent="0.35">
      <c r="A27" s="193"/>
      <c r="B27" s="194"/>
      <c r="C27" s="197"/>
      <c r="D27" s="198"/>
      <c r="E27" s="197"/>
      <c r="F27" s="198"/>
      <c r="G27" s="197"/>
      <c r="H27" s="198"/>
      <c r="I27" s="197"/>
      <c r="J27" s="198"/>
      <c r="K27" s="197"/>
      <c r="L27" s="198"/>
      <c r="M27" s="198"/>
      <c r="N27" s="198"/>
    </row>
    <row r="28" spans="1:25" x14ac:dyDescent="0.35">
      <c r="A28" s="193"/>
      <c r="B28" s="194"/>
      <c r="C28" s="197"/>
      <c r="D28" s="198"/>
      <c r="E28" s="197"/>
      <c r="F28" s="198"/>
      <c r="G28" s="197"/>
      <c r="H28" s="198"/>
      <c r="I28" s="197"/>
      <c r="J28" s="198"/>
      <c r="K28" s="197"/>
      <c r="L28" s="198"/>
      <c r="M28" s="198"/>
      <c r="N28" s="198"/>
    </row>
    <row r="29" spans="1:25" x14ac:dyDescent="0.35">
      <c r="A29" s="193"/>
      <c r="B29" s="194"/>
      <c r="C29" s="197"/>
      <c r="D29" s="198"/>
      <c r="E29" s="197"/>
      <c r="F29" s="198"/>
      <c r="G29" s="197"/>
      <c r="H29" s="198"/>
      <c r="I29" s="197"/>
      <c r="J29" s="198"/>
      <c r="K29" s="197"/>
      <c r="L29" s="198"/>
      <c r="M29" s="198"/>
      <c r="N29" s="198"/>
    </row>
    <row r="30" spans="1:25" x14ac:dyDescent="0.35">
      <c r="A30" s="193"/>
      <c r="B30" s="194"/>
      <c r="C30" s="197"/>
      <c r="D30" s="198"/>
      <c r="E30" s="197"/>
      <c r="F30" s="198"/>
      <c r="G30" s="197"/>
      <c r="H30" s="198"/>
      <c r="I30" s="197"/>
      <c r="J30" s="198"/>
      <c r="K30" s="197"/>
      <c r="L30" s="198"/>
      <c r="M30" s="198"/>
      <c r="N30" s="198"/>
    </row>
    <row r="31" spans="1:25" x14ac:dyDescent="0.35">
      <c r="A31" s="193"/>
      <c r="B31" s="194"/>
      <c r="C31" s="197"/>
      <c r="D31" s="198"/>
      <c r="E31" s="197"/>
      <c r="F31" s="198"/>
      <c r="G31" s="197"/>
      <c r="H31" s="198"/>
      <c r="I31" s="197"/>
      <c r="J31" s="198"/>
      <c r="K31" s="197"/>
      <c r="L31" s="198"/>
      <c r="M31" s="198"/>
      <c r="N31" s="198"/>
    </row>
    <row r="32" spans="1:25" x14ac:dyDescent="0.35">
      <c r="A32" s="193"/>
      <c r="B32" s="194"/>
      <c r="C32" s="197"/>
      <c r="D32" s="198"/>
      <c r="E32" s="197"/>
      <c r="F32" s="198"/>
      <c r="G32" s="197"/>
      <c r="H32" s="198"/>
      <c r="I32" s="197"/>
      <c r="J32" s="198"/>
      <c r="K32" s="197"/>
      <c r="L32" s="198"/>
      <c r="M32" s="198"/>
      <c r="N32" s="198"/>
    </row>
    <row r="33" spans="1:14" x14ac:dyDescent="0.35">
      <c r="A33" s="193"/>
      <c r="B33" s="194"/>
      <c r="C33" s="197"/>
      <c r="D33" s="198"/>
      <c r="E33" s="197"/>
      <c r="F33" s="198"/>
      <c r="G33" s="197"/>
      <c r="H33" s="198"/>
      <c r="I33" s="197"/>
      <c r="J33" s="198"/>
      <c r="K33" s="197"/>
      <c r="L33" s="198"/>
      <c r="M33" s="198"/>
      <c r="N33" s="198"/>
    </row>
    <row r="34" spans="1:14" x14ac:dyDescent="0.35">
      <c r="A34" s="193"/>
      <c r="B34" s="194"/>
      <c r="C34" s="197"/>
      <c r="D34" s="198"/>
      <c r="E34" s="197"/>
      <c r="F34" s="198"/>
      <c r="G34" s="197"/>
      <c r="H34" s="198"/>
      <c r="I34" s="197"/>
      <c r="J34" s="198"/>
      <c r="K34" s="197"/>
      <c r="L34" s="198"/>
      <c r="M34" s="198"/>
      <c r="N34" s="198"/>
    </row>
    <row r="35" spans="1:14" x14ac:dyDescent="0.35">
      <c r="A35" s="193"/>
      <c r="B35" s="194"/>
      <c r="C35" s="197"/>
      <c r="D35" s="198"/>
      <c r="E35" s="197"/>
      <c r="F35" s="198"/>
      <c r="G35" s="197"/>
      <c r="H35" s="198"/>
      <c r="I35" s="197"/>
      <c r="J35" s="198"/>
      <c r="K35" s="197"/>
      <c r="L35" s="198"/>
      <c r="M35" s="198"/>
      <c r="N35" s="198"/>
    </row>
    <row r="36" spans="1:14" x14ac:dyDescent="0.35">
      <c r="A36" s="193"/>
      <c r="B36" s="194"/>
      <c r="C36" s="197"/>
      <c r="D36" s="198"/>
      <c r="E36" s="197"/>
      <c r="F36" s="198"/>
      <c r="G36" s="197"/>
      <c r="H36" s="198"/>
      <c r="I36" s="197"/>
      <c r="J36" s="198"/>
      <c r="K36" s="197"/>
      <c r="L36" s="198"/>
      <c r="M36" s="198"/>
      <c r="N36" s="198"/>
    </row>
    <row r="37" spans="1:14" x14ac:dyDescent="0.35">
      <c r="A37" s="193"/>
      <c r="B37" s="194"/>
      <c r="C37" s="197"/>
      <c r="D37" s="198"/>
      <c r="E37" s="197"/>
      <c r="F37" s="198"/>
      <c r="G37" s="197"/>
      <c r="H37" s="198"/>
      <c r="I37" s="197"/>
      <c r="J37" s="198"/>
      <c r="K37" s="197"/>
      <c r="L37" s="198"/>
      <c r="M37" s="198"/>
      <c r="N37" s="198"/>
    </row>
    <row r="38" spans="1:14" x14ac:dyDescent="0.35">
      <c r="A38" s="193"/>
      <c r="B38" s="194"/>
      <c r="C38" s="197"/>
      <c r="D38" s="198"/>
      <c r="E38" s="197"/>
      <c r="F38" s="198"/>
      <c r="G38" s="197"/>
      <c r="H38" s="198"/>
      <c r="I38" s="197"/>
      <c r="J38" s="198"/>
      <c r="K38" s="197"/>
      <c r="L38" s="198"/>
      <c r="M38" s="198"/>
      <c r="N38" s="198"/>
    </row>
    <row r="39" spans="1:14" x14ac:dyDescent="0.35">
      <c r="A39" s="193"/>
      <c r="B39" s="194"/>
      <c r="C39" s="197"/>
      <c r="D39" s="198"/>
      <c r="E39" s="197"/>
      <c r="F39" s="198"/>
      <c r="G39" s="197"/>
      <c r="H39" s="198"/>
      <c r="I39" s="197"/>
      <c r="J39" s="198"/>
      <c r="K39" s="197"/>
      <c r="L39" s="198"/>
      <c r="M39" s="198"/>
      <c r="N39" s="198"/>
    </row>
    <row r="40" spans="1:14" x14ac:dyDescent="0.35">
      <c r="A40" s="193"/>
      <c r="B40" s="194"/>
      <c r="C40" s="197"/>
      <c r="D40" s="198"/>
      <c r="E40" s="197"/>
      <c r="F40" s="198"/>
      <c r="G40" s="197"/>
      <c r="H40" s="198"/>
      <c r="I40" s="197"/>
      <c r="J40" s="198"/>
      <c r="K40" s="197"/>
      <c r="L40" s="198"/>
      <c r="M40" s="198"/>
      <c r="N40" s="198"/>
    </row>
    <row r="41" spans="1:14" x14ac:dyDescent="0.35">
      <c r="A41" s="193"/>
      <c r="B41" s="194"/>
      <c r="C41" s="197"/>
      <c r="D41" s="198"/>
      <c r="E41" s="197"/>
      <c r="F41" s="198"/>
      <c r="G41" s="197"/>
      <c r="H41" s="198"/>
      <c r="I41" s="197"/>
      <c r="J41" s="198"/>
      <c r="K41" s="197"/>
      <c r="L41" s="198"/>
      <c r="M41" s="198"/>
      <c r="N41" s="198"/>
    </row>
    <row r="42" spans="1:14" x14ac:dyDescent="0.35">
      <c r="A42" s="193"/>
      <c r="B42" s="194"/>
      <c r="C42" s="197"/>
      <c r="D42" s="198"/>
      <c r="E42" s="197"/>
      <c r="F42" s="198"/>
      <c r="G42" s="197"/>
      <c r="H42" s="198"/>
      <c r="I42" s="197"/>
      <c r="J42" s="198"/>
      <c r="K42" s="197"/>
      <c r="L42" s="198"/>
      <c r="M42" s="198"/>
      <c r="N42" s="198"/>
    </row>
    <row r="43" spans="1:14" x14ac:dyDescent="0.35">
      <c r="A43" s="193"/>
      <c r="B43" s="194"/>
      <c r="C43" s="197"/>
      <c r="D43" s="198"/>
      <c r="E43" s="197"/>
      <c r="F43" s="198"/>
      <c r="G43" s="197"/>
      <c r="H43" s="198"/>
      <c r="I43" s="197"/>
      <c r="J43" s="198"/>
      <c r="K43" s="197"/>
      <c r="L43" s="198"/>
      <c r="M43" s="198"/>
      <c r="N43" s="198"/>
    </row>
    <row r="44" spans="1:14" x14ac:dyDescent="0.35">
      <c r="A44" s="193"/>
      <c r="B44" s="194"/>
      <c r="C44" s="197"/>
      <c r="D44" s="198"/>
      <c r="E44" s="197"/>
      <c r="F44" s="198"/>
      <c r="G44" s="197"/>
      <c r="H44" s="198"/>
      <c r="I44" s="197"/>
      <c r="J44" s="198"/>
      <c r="K44" s="197"/>
      <c r="L44" s="198"/>
      <c r="M44" s="198"/>
      <c r="N44" s="198"/>
    </row>
    <row r="45" spans="1:14" x14ac:dyDescent="0.35">
      <c r="A45" s="193"/>
      <c r="B45" s="194"/>
      <c r="C45" s="197"/>
      <c r="D45" s="198"/>
      <c r="E45" s="197"/>
      <c r="F45" s="198"/>
      <c r="G45" s="197"/>
      <c r="H45" s="198"/>
      <c r="I45" s="197"/>
      <c r="J45" s="198"/>
      <c r="K45" s="197"/>
      <c r="L45" s="198"/>
      <c r="M45" s="198"/>
      <c r="N45" s="198"/>
    </row>
    <row r="46" spans="1:14" x14ac:dyDescent="0.35">
      <c r="A46" s="193"/>
      <c r="B46" s="194"/>
      <c r="C46" s="195"/>
      <c r="D46" s="196"/>
      <c r="E46" s="195"/>
      <c r="F46" s="196"/>
      <c r="G46" s="195"/>
      <c r="H46" s="196"/>
      <c r="I46" s="195"/>
      <c r="J46" s="196"/>
      <c r="K46" s="195"/>
      <c r="L46" s="196"/>
      <c r="M46" s="196"/>
      <c r="N46" s="196"/>
    </row>
    <row r="47" spans="1:14" x14ac:dyDescent="0.35">
      <c r="A47" s="193"/>
      <c r="B47" s="194"/>
      <c r="C47" s="199"/>
      <c r="D47" s="200"/>
      <c r="E47" s="199"/>
      <c r="F47" s="200"/>
      <c r="G47" s="199"/>
      <c r="H47" s="200"/>
      <c r="I47" s="199"/>
      <c r="J47" s="200"/>
      <c r="K47" s="199"/>
      <c r="L47" s="200"/>
      <c r="M47" s="200"/>
      <c r="N47" s="200"/>
    </row>
    <row r="48" spans="1:14" x14ac:dyDescent="0.35">
      <c r="A48" s="193"/>
      <c r="B48" s="201"/>
      <c r="C48" s="199"/>
      <c r="D48" s="200"/>
      <c r="E48" s="199"/>
      <c r="F48" s="200"/>
      <c r="G48" s="199"/>
      <c r="H48" s="200"/>
      <c r="I48" s="199"/>
      <c r="J48" s="200"/>
      <c r="K48" s="199"/>
      <c r="L48" s="200"/>
      <c r="M48" s="200"/>
      <c r="N48" s="200"/>
    </row>
    <row r="49" spans="1:14" x14ac:dyDescent="0.35">
      <c r="A49" s="193"/>
      <c r="B49" s="194"/>
      <c r="C49" s="195"/>
      <c r="D49" s="200"/>
      <c r="E49" s="195"/>
      <c r="F49" s="200"/>
      <c r="G49" s="195"/>
      <c r="H49" s="200"/>
      <c r="I49" s="195"/>
      <c r="J49" s="200"/>
      <c r="K49" s="195"/>
      <c r="L49" s="200"/>
      <c r="M49" s="200"/>
      <c r="N49" s="200"/>
    </row>
    <row r="50" spans="1:14" x14ac:dyDescent="0.35">
      <c r="A50" s="193"/>
      <c r="B50" s="194"/>
      <c r="C50" s="199"/>
      <c r="D50" s="200"/>
      <c r="E50" s="199"/>
      <c r="F50" s="200"/>
      <c r="G50" s="199"/>
      <c r="H50" s="200"/>
      <c r="I50" s="199"/>
      <c r="J50" s="200"/>
      <c r="K50" s="199"/>
      <c r="L50" s="200"/>
      <c r="M50" s="200"/>
      <c r="N50" s="200"/>
    </row>
    <row r="51" spans="1:14" x14ac:dyDescent="0.35">
      <c r="A51" s="193"/>
      <c r="B51" s="194"/>
      <c r="C51" s="195"/>
      <c r="D51" s="195"/>
      <c r="E51" s="195"/>
      <c r="F51" s="195"/>
      <c r="G51" s="195"/>
      <c r="H51" s="195"/>
      <c r="I51" s="195"/>
      <c r="J51" s="195"/>
      <c r="K51" s="195"/>
      <c r="L51" s="195"/>
      <c r="M51" s="195"/>
      <c r="N51" s="195"/>
    </row>
    <row r="52" spans="1:14" x14ac:dyDescent="0.35">
      <c r="A52" s="193"/>
      <c r="B52" s="194"/>
      <c r="C52" s="195"/>
      <c r="D52" s="196"/>
      <c r="E52" s="195"/>
      <c r="F52" s="196"/>
      <c r="G52" s="195"/>
      <c r="H52" s="196"/>
      <c r="I52" s="195"/>
      <c r="J52" s="196"/>
      <c r="K52" s="195"/>
      <c r="L52" s="196"/>
      <c r="M52" s="196"/>
      <c r="N52" s="196"/>
    </row>
    <row r="53" spans="1:14" x14ac:dyDescent="0.35">
      <c r="A53" s="193"/>
      <c r="B53" s="194"/>
      <c r="C53" s="199"/>
      <c r="D53" s="200"/>
      <c r="E53" s="199"/>
      <c r="F53" s="200"/>
      <c r="G53" s="199"/>
      <c r="H53" s="200"/>
      <c r="I53" s="199"/>
      <c r="J53" s="200"/>
      <c r="K53" s="199"/>
      <c r="L53" s="200"/>
      <c r="M53" s="200"/>
      <c r="N53" s="200"/>
    </row>
  </sheetData>
  <mergeCells count="7">
    <mergeCell ref="M3:N3"/>
    <mergeCell ref="B23:L23"/>
    <mergeCell ref="C3:D3"/>
    <mergeCell ref="E3:F3"/>
    <mergeCell ref="G3:H3"/>
    <mergeCell ref="I3:J3"/>
    <mergeCell ref="K3:L3"/>
  </mergeCells>
  <conditionalFormatting sqref="C6:C19">
    <cfRule type="cellIs" dxfId="37" priority="12" operator="between">
      <formula>1</formula>
      <formula>3</formula>
    </cfRule>
  </conditionalFormatting>
  <conditionalFormatting sqref="E6:E12 E14:E19">
    <cfRule type="cellIs" dxfId="36" priority="11" operator="between">
      <formula>1</formula>
      <formula>3</formula>
    </cfRule>
  </conditionalFormatting>
  <conditionalFormatting sqref="G6:G19">
    <cfRule type="cellIs" dxfId="35" priority="10" operator="between">
      <formula>1</formula>
      <formula>3</formula>
    </cfRule>
  </conditionalFormatting>
  <conditionalFormatting sqref="I6:I20">
    <cfRule type="cellIs" dxfId="34" priority="9" operator="between">
      <formula>1</formula>
      <formula>3</formula>
    </cfRule>
  </conditionalFormatting>
  <conditionalFormatting sqref="K6:K8 K10:K20">
    <cfRule type="cellIs" dxfId="33" priority="8" operator="between">
      <formula>1</formula>
      <formula>3</formula>
    </cfRule>
  </conditionalFormatting>
  <conditionalFormatting sqref="K9">
    <cfRule type="cellIs" dxfId="32" priority="7" operator="between">
      <formula>1</formula>
      <formula>3</formula>
    </cfRule>
  </conditionalFormatting>
  <conditionalFormatting sqref="G20">
    <cfRule type="cellIs" dxfId="31" priority="6" operator="between">
      <formula>1</formula>
      <formula>3</formula>
    </cfRule>
  </conditionalFormatting>
  <conditionalFormatting sqref="E20">
    <cfRule type="cellIs" dxfId="30" priority="5" operator="between">
      <formula>1</formula>
      <formula>3</formula>
    </cfRule>
  </conditionalFormatting>
  <conditionalFormatting sqref="C20">
    <cfRule type="cellIs" dxfId="29" priority="4" operator="between">
      <formula>1</formula>
      <formula>3</formula>
    </cfRule>
  </conditionalFormatting>
  <conditionalFormatting sqref="E13">
    <cfRule type="cellIs" dxfId="28" priority="3" operator="between">
      <formula>1</formula>
      <formula>3</formula>
    </cfRule>
  </conditionalFormatting>
  <conditionalFormatting sqref="M6:M8 M10:M20">
    <cfRule type="cellIs" dxfId="27" priority="2" operator="between">
      <formula>1</formula>
      <formula>3</formula>
    </cfRule>
  </conditionalFormatting>
  <conditionalFormatting sqref="M9">
    <cfRule type="cellIs" dxfId="26" priority="1" operator="between">
      <formula>1</formula>
      <formula>3</formula>
    </cfRule>
  </conditionalFormatting>
  <pageMargins left="0.7" right="0.7" top="0.75" bottom="0.75" header="0.3" footer="0.3"/>
  <pageSetup paperSize="9" orientation="portrait" r:id="rId1"/>
  <headerFooter>
    <oddHeader>&amp;C&amp;"Arial Black"&amp;11&amp;KFF0000OFFICIAL&amp;1#</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B8B57-FF01-4723-97B8-1C98E639CD82}">
  <dimension ref="A1:Y53"/>
  <sheetViews>
    <sheetView workbookViewId="0">
      <pane ySplit="4" topLeftCell="A5" activePane="bottomLeft" state="frozen"/>
      <selection pane="bottomLeft"/>
    </sheetView>
  </sheetViews>
  <sheetFormatPr defaultColWidth="8.73046875" defaultRowHeight="12.75" x14ac:dyDescent="0.35"/>
  <cols>
    <col min="1" max="1" width="3.265625" style="192" customWidth="1"/>
    <col min="2" max="2" width="25.3984375" style="192" customWidth="1"/>
    <col min="3" max="14" width="7.73046875" style="192" customWidth="1"/>
    <col min="15" max="16384" width="8.73046875" style="192"/>
  </cols>
  <sheetData>
    <row r="1" spans="1:25" ht="55.5" customHeight="1" x14ac:dyDescent="0.35">
      <c r="A1"/>
      <c r="B1" s="25" t="s">
        <v>476</v>
      </c>
      <c r="C1" s="16"/>
      <c r="D1" s="16"/>
      <c r="E1" s="16"/>
      <c r="F1" s="16"/>
      <c r="G1" s="16"/>
      <c r="H1" s="16"/>
      <c r="I1" s="16"/>
      <c r="J1" s="16"/>
      <c r="K1" s="16"/>
      <c r="L1" s="16"/>
      <c r="M1" s="16"/>
      <c r="N1" s="16"/>
    </row>
    <row r="2" spans="1:25" ht="16.899999999999999" x14ac:dyDescent="0.35">
      <c r="A2" s="16"/>
      <c r="B2" s="138" t="s">
        <v>497</v>
      </c>
      <c r="C2" s="16"/>
      <c r="D2" s="16"/>
      <c r="E2" s="16"/>
      <c r="F2" s="16"/>
      <c r="G2" s="16"/>
      <c r="H2" s="16"/>
      <c r="I2" s="16"/>
      <c r="J2" s="16"/>
      <c r="K2" s="16"/>
      <c r="L2" s="16"/>
      <c r="M2" s="16"/>
      <c r="N2" s="16"/>
    </row>
    <row r="3" spans="1:25" ht="18.75" customHeight="1" x14ac:dyDescent="0.35">
      <c r="A3" s="38"/>
      <c r="B3" s="48"/>
      <c r="C3" s="230">
        <v>42916</v>
      </c>
      <c r="D3" s="230"/>
      <c r="E3" s="230">
        <v>43281</v>
      </c>
      <c r="F3" s="230"/>
      <c r="G3" s="230">
        <v>43646</v>
      </c>
      <c r="H3" s="230"/>
      <c r="I3" s="230">
        <v>44012</v>
      </c>
      <c r="J3" s="231"/>
      <c r="K3" s="230">
        <v>44377</v>
      </c>
      <c r="L3" s="230"/>
      <c r="M3" s="230">
        <v>44742</v>
      </c>
      <c r="N3" s="230"/>
    </row>
    <row r="4" spans="1:25"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row>
    <row r="5" spans="1:25" ht="15" x14ac:dyDescent="0.35">
      <c r="A5" s="15"/>
      <c r="B5" s="33"/>
      <c r="C5" s="45"/>
      <c r="D5" s="45"/>
      <c r="E5" s="45"/>
      <c r="F5" s="45"/>
      <c r="G5" s="45"/>
      <c r="H5" s="45"/>
      <c r="I5" s="45"/>
      <c r="J5" s="45"/>
      <c r="K5" s="45"/>
      <c r="L5" s="45"/>
      <c r="M5" s="45"/>
      <c r="N5" s="45"/>
    </row>
    <row r="6" spans="1:25" ht="15.75" customHeight="1" x14ac:dyDescent="0.35">
      <c r="A6" s="15"/>
      <c r="B6" s="34" t="s">
        <v>478</v>
      </c>
      <c r="C6" s="58">
        <v>478</v>
      </c>
      <c r="D6" s="42">
        <v>6.3513154398086638</v>
      </c>
      <c r="E6" s="58">
        <v>478</v>
      </c>
      <c r="F6" s="42">
        <v>5.6044084886856611</v>
      </c>
      <c r="G6" s="58">
        <v>478</v>
      </c>
      <c r="H6" s="42">
        <v>5.2776857679143205</v>
      </c>
      <c r="I6" s="58">
        <v>478</v>
      </c>
      <c r="J6" s="42">
        <v>5.3780378037803782</v>
      </c>
      <c r="K6" s="58">
        <v>475</v>
      </c>
      <c r="L6" s="42">
        <v>5.2789508779728829</v>
      </c>
      <c r="M6" s="58">
        <v>428</v>
      </c>
      <c r="N6" s="42">
        <v>4.7815886493129263</v>
      </c>
      <c r="O6" s="191"/>
      <c r="P6" s="205"/>
      <c r="Q6" s="191"/>
      <c r="R6" s="205"/>
      <c r="S6" s="191"/>
      <c r="T6" s="205"/>
      <c r="U6" s="191"/>
      <c r="V6" s="205"/>
      <c r="W6" s="191"/>
      <c r="X6" s="205"/>
      <c r="Y6" s="191"/>
    </row>
    <row r="7" spans="1:25" ht="15.75" customHeight="1" x14ac:dyDescent="0.35">
      <c r="A7" s="15"/>
      <c r="B7" s="34" t="s">
        <v>479</v>
      </c>
      <c r="C7" s="58">
        <v>210</v>
      </c>
      <c r="D7" s="42">
        <v>2.7903268668615469</v>
      </c>
      <c r="E7" s="58">
        <v>210</v>
      </c>
      <c r="F7" s="42">
        <v>2.4621878297572986</v>
      </c>
      <c r="G7" s="58">
        <v>210</v>
      </c>
      <c r="H7" s="42">
        <v>2.3186485591255379</v>
      </c>
      <c r="I7" s="58">
        <v>210</v>
      </c>
      <c r="J7" s="42">
        <v>2.3627362736273629</v>
      </c>
      <c r="K7" s="58">
        <v>210</v>
      </c>
      <c r="L7" s="42">
        <v>2.3338519671038007</v>
      </c>
      <c r="M7" s="58">
        <v>210</v>
      </c>
      <c r="N7" s="42">
        <v>2.3461065802703609</v>
      </c>
      <c r="O7" s="191"/>
      <c r="P7" s="205"/>
      <c r="Q7" s="191"/>
      <c r="R7" s="205"/>
      <c r="S7" s="191"/>
      <c r="T7" s="205"/>
      <c r="U7" s="191"/>
      <c r="V7" s="205"/>
      <c r="W7" s="191"/>
      <c r="X7" s="205"/>
      <c r="Y7" s="191"/>
    </row>
    <row r="8" spans="1:25" ht="15.75" customHeight="1" x14ac:dyDescent="0.35">
      <c r="A8" s="6"/>
      <c r="B8" s="34" t="s">
        <v>480</v>
      </c>
      <c r="C8" s="58">
        <v>328</v>
      </c>
      <c r="D8" s="42">
        <v>4.3582248206218441</v>
      </c>
      <c r="E8" s="58">
        <v>328</v>
      </c>
      <c r="F8" s="42">
        <v>3.8457028960018755</v>
      </c>
      <c r="G8" s="58">
        <v>328</v>
      </c>
      <c r="H8" s="42">
        <v>3.6215082256817932</v>
      </c>
      <c r="I8" s="58">
        <v>328</v>
      </c>
      <c r="J8" s="42">
        <v>3.6903690369036903</v>
      </c>
      <c r="K8" s="58">
        <v>328</v>
      </c>
      <c r="L8" s="42">
        <v>3.6452545010002222</v>
      </c>
      <c r="M8" s="58">
        <v>328</v>
      </c>
      <c r="N8" s="42">
        <v>3.6643950396603731</v>
      </c>
      <c r="O8" s="191"/>
      <c r="P8" s="205"/>
      <c r="Q8" s="191"/>
      <c r="R8" s="205"/>
      <c r="S8" s="191"/>
      <c r="T8" s="205"/>
      <c r="U8" s="191"/>
      <c r="V8" s="205"/>
      <c r="W8" s="191"/>
      <c r="X8" s="205"/>
      <c r="Y8" s="191"/>
    </row>
    <row r="9" spans="1:25" ht="15.75" customHeight="1" x14ac:dyDescent="0.35">
      <c r="A9" s="6"/>
      <c r="B9" s="34" t="s">
        <v>481</v>
      </c>
      <c r="C9" s="58">
        <v>893</v>
      </c>
      <c r="D9" s="42">
        <v>11.865532819558863</v>
      </c>
      <c r="E9" s="58">
        <v>893</v>
      </c>
      <c r="F9" s="42">
        <v>10.470160628444132</v>
      </c>
      <c r="G9" s="58">
        <v>893</v>
      </c>
      <c r="H9" s="42">
        <v>9.8597769680909781</v>
      </c>
      <c r="I9" s="58">
        <v>893</v>
      </c>
      <c r="J9" s="42">
        <v>10.047254725472547</v>
      </c>
      <c r="K9" s="58">
        <v>893</v>
      </c>
      <c r="L9" s="42">
        <v>9.9244276505890205</v>
      </c>
      <c r="M9" s="58">
        <v>893</v>
      </c>
      <c r="N9" s="42">
        <v>9.9765389341972952</v>
      </c>
      <c r="O9" s="191"/>
      <c r="P9" s="205"/>
      <c r="Q9" s="191"/>
      <c r="R9" s="205"/>
      <c r="S9" s="191"/>
      <c r="T9" s="205"/>
      <c r="U9" s="191"/>
      <c r="V9" s="205"/>
      <c r="W9" s="191"/>
      <c r="X9" s="205"/>
      <c r="Y9" s="191"/>
    </row>
    <row r="10" spans="1:25" ht="15.75" customHeight="1" x14ac:dyDescent="0.35">
      <c r="A10" s="16"/>
      <c r="B10" s="34" t="s">
        <v>482</v>
      </c>
      <c r="C10" s="58">
        <v>782</v>
      </c>
      <c r="D10" s="55">
        <v>10.390645761360616</v>
      </c>
      <c r="E10" s="58">
        <v>782</v>
      </c>
      <c r="F10" s="55">
        <v>9.1687184898581311</v>
      </c>
      <c r="G10" s="58">
        <v>762</v>
      </c>
      <c r="H10" s="55">
        <v>8.4133819145412385</v>
      </c>
      <c r="I10" s="58">
        <v>785</v>
      </c>
      <c r="J10" s="55">
        <v>8.8321332133213311</v>
      </c>
      <c r="K10" s="58">
        <v>790</v>
      </c>
      <c r="L10" s="55">
        <v>8.7797288286285848</v>
      </c>
      <c r="M10" s="58">
        <v>790</v>
      </c>
      <c r="N10" s="55">
        <v>8.8258295162551672</v>
      </c>
      <c r="O10" s="191"/>
      <c r="P10" s="205"/>
      <c r="Q10" s="191"/>
      <c r="R10" s="205"/>
      <c r="S10" s="191"/>
      <c r="T10" s="205"/>
      <c r="U10" s="191"/>
      <c r="V10" s="205"/>
      <c r="W10" s="191"/>
      <c r="X10" s="205"/>
      <c r="Y10" s="191"/>
    </row>
    <row r="11" spans="1:25" ht="15.75" customHeight="1" x14ac:dyDescent="0.35">
      <c r="A11" s="16"/>
      <c r="B11" s="34" t="s">
        <v>483</v>
      </c>
      <c r="C11" s="58">
        <v>25</v>
      </c>
      <c r="D11" s="42">
        <v>0.33218176986446984</v>
      </c>
      <c r="E11" s="58">
        <v>25</v>
      </c>
      <c r="F11" s="42">
        <v>0.29311759878063082</v>
      </c>
      <c r="G11" s="58">
        <v>25</v>
      </c>
      <c r="H11" s="42">
        <v>0.27602959037208785</v>
      </c>
      <c r="I11" s="58">
        <v>25</v>
      </c>
      <c r="J11" s="42">
        <v>0.28127812781278128</v>
      </c>
      <c r="K11" s="58">
        <v>25</v>
      </c>
      <c r="L11" s="42">
        <v>0.27783951989330963</v>
      </c>
      <c r="M11" s="58">
        <v>25</v>
      </c>
      <c r="N11" s="42">
        <v>0.27929840241313819</v>
      </c>
      <c r="O11" s="191"/>
      <c r="P11" s="205"/>
      <c r="Q11" s="191"/>
      <c r="R11" s="205"/>
      <c r="S11" s="191"/>
      <c r="T11" s="205"/>
      <c r="U11" s="191"/>
      <c r="V11" s="205"/>
      <c r="W11" s="191"/>
      <c r="X11" s="205"/>
      <c r="Y11" s="191"/>
    </row>
    <row r="12" spans="1:25" ht="15.75" customHeight="1" x14ac:dyDescent="0.35">
      <c r="A12" s="16"/>
      <c r="B12" s="34" t="s">
        <v>484</v>
      </c>
      <c r="C12" s="58">
        <v>428</v>
      </c>
      <c r="D12" s="42">
        <v>5.6869519000797242</v>
      </c>
      <c r="E12" s="58">
        <v>428</v>
      </c>
      <c r="F12" s="42">
        <v>5.0181732911243992</v>
      </c>
      <c r="G12" s="58">
        <v>428</v>
      </c>
      <c r="H12" s="42">
        <v>4.7256265871701446</v>
      </c>
      <c r="I12" s="58">
        <v>428</v>
      </c>
      <c r="J12" s="42">
        <v>4.815481548154815</v>
      </c>
      <c r="K12" s="58">
        <v>428</v>
      </c>
      <c r="L12" s="42">
        <v>4.75661258057346</v>
      </c>
      <c r="M12" s="58">
        <v>428</v>
      </c>
      <c r="N12" s="42">
        <v>4.7815886493129263</v>
      </c>
      <c r="O12" s="191"/>
      <c r="P12" s="205"/>
      <c r="Q12" s="191"/>
      <c r="R12" s="205"/>
      <c r="S12" s="191"/>
      <c r="T12" s="205"/>
      <c r="U12" s="191"/>
      <c r="V12" s="205"/>
      <c r="W12" s="191"/>
      <c r="X12" s="205"/>
      <c r="Y12" s="191"/>
    </row>
    <row r="13" spans="1:25" ht="15.75" customHeight="1" x14ac:dyDescent="0.35">
      <c r="A13" s="16"/>
      <c r="B13" s="34" t="s">
        <v>485</v>
      </c>
      <c r="C13" s="58">
        <v>706</v>
      </c>
      <c r="D13" s="42">
        <v>9.3808131809726287</v>
      </c>
      <c r="E13" s="58">
        <v>716</v>
      </c>
      <c r="F13" s="42">
        <v>8.3948880290772667</v>
      </c>
      <c r="G13" s="58">
        <v>716</v>
      </c>
      <c r="H13" s="42">
        <v>7.905487468256597</v>
      </c>
      <c r="I13" s="58">
        <v>704</v>
      </c>
      <c r="J13" s="42">
        <v>7.9207920792079207</v>
      </c>
      <c r="K13" s="58">
        <v>704</v>
      </c>
      <c r="L13" s="42">
        <v>7.8239608801955987</v>
      </c>
      <c r="M13" s="58">
        <v>704</v>
      </c>
      <c r="N13" s="42">
        <v>7.865043011953972</v>
      </c>
      <c r="O13" s="191"/>
      <c r="P13" s="205"/>
      <c r="Q13" s="191"/>
      <c r="R13" s="205"/>
      <c r="S13" s="191"/>
      <c r="T13" s="205"/>
      <c r="U13" s="191"/>
      <c r="V13" s="205"/>
      <c r="W13" s="191"/>
      <c r="X13" s="205"/>
      <c r="Y13" s="191"/>
    </row>
    <row r="14" spans="1:25" ht="15.75" customHeight="1" x14ac:dyDescent="0.35">
      <c r="A14" s="16"/>
      <c r="B14" s="34" t="s">
        <v>486</v>
      </c>
      <c r="C14" s="58">
        <v>859</v>
      </c>
      <c r="D14" s="42">
        <v>11.413765612543184</v>
      </c>
      <c r="E14" s="58">
        <v>859</v>
      </c>
      <c r="F14" s="42">
        <v>10.071520694102475</v>
      </c>
      <c r="G14" s="58">
        <v>859</v>
      </c>
      <c r="H14" s="42">
        <v>9.4843767251849407</v>
      </c>
      <c r="I14" s="58">
        <v>859</v>
      </c>
      <c r="J14" s="42">
        <v>9.6647164716471661</v>
      </c>
      <c r="K14" s="58">
        <v>859</v>
      </c>
      <c r="L14" s="42">
        <v>9.5465659035341179</v>
      </c>
      <c r="M14" s="58">
        <v>859</v>
      </c>
      <c r="N14" s="42">
        <v>9.5966931069154278</v>
      </c>
      <c r="O14" s="191"/>
      <c r="P14" s="205"/>
      <c r="Q14" s="191"/>
      <c r="R14" s="205"/>
      <c r="S14" s="191"/>
      <c r="T14" s="205"/>
      <c r="U14" s="191"/>
      <c r="V14" s="205"/>
      <c r="W14" s="191"/>
      <c r="X14" s="205"/>
      <c r="Y14" s="191"/>
    </row>
    <row r="15" spans="1:25" ht="15.75" customHeight="1" x14ac:dyDescent="0.35">
      <c r="A15" s="16"/>
      <c r="B15" s="34" t="s">
        <v>487</v>
      </c>
      <c r="C15" s="58">
        <v>305</v>
      </c>
      <c r="D15" s="42">
        <v>4.0526175923465324</v>
      </c>
      <c r="E15" s="58">
        <v>256</v>
      </c>
      <c r="F15" s="42">
        <v>3.0015242115136593</v>
      </c>
      <c r="G15" s="58">
        <v>305</v>
      </c>
      <c r="H15" s="42">
        <v>3.3675610025394724</v>
      </c>
      <c r="I15" s="58">
        <v>241</v>
      </c>
      <c r="J15" s="42">
        <v>2.7115211521152114</v>
      </c>
      <c r="K15" s="58">
        <v>305</v>
      </c>
      <c r="L15" s="42">
        <v>3.3896421426983769</v>
      </c>
      <c r="M15" s="58">
        <v>305</v>
      </c>
      <c r="N15" s="42">
        <v>3.4074405094402862</v>
      </c>
      <c r="O15" s="191"/>
      <c r="P15" s="205"/>
      <c r="Q15" s="191"/>
      <c r="R15" s="205"/>
      <c r="S15" s="191"/>
      <c r="T15" s="205"/>
      <c r="U15" s="191"/>
      <c r="V15" s="205"/>
      <c r="W15" s="191"/>
      <c r="X15" s="205"/>
      <c r="Y15" s="191"/>
    </row>
    <row r="16" spans="1:25" ht="15.75" customHeight="1" x14ac:dyDescent="0.35">
      <c r="A16" s="16"/>
      <c r="B16" s="34" t="s">
        <v>488</v>
      </c>
      <c r="C16" s="58">
        <v>883</v>
      </c>
      <c r="D16" s="42">
        <v>11.732660111613075</v>
      </c>
      <c r="E16" s="58">
        <v>883</v>
      </c>
      <c r="F16" s="42">
        <v>10.35291358893188</v>
      </c>
      <c r="G16" s="58">
        <v>954</v>
      </c>
      <c r="H16" s="42">
        <v>10.533289168598873</v>
      </c>
      <c r="I16" s="58">
        <v>904</v>
      </c>
      <c r="J16" s="42">
        <v>10.171017101710172</v>
      </c>
      <c r="K16" s="58">
        <v>954</v>
      </c>
      <c r="L16" s="42">
        <v>10.602356079128695</v>
      </c>
      <c r="M16" s="58">
        <v>954</v>
      </c>
      <c r="N16" s="42">
        <v>10.658027036085354</v>
      </c>
      <c r="O16" s="191"/>
      <c r="P16" s="205"/>
      <c r="Q16" s="191"/>
      <c r="R16" s="205"/>
      <c r="S16" s="191"/>
      <c r="T16" s="205"/>
      <c r="U16" s="191"/>
      <c r="V16" s="205"/>
      <c r="W16" s="191"/>
      <c r="X16" s="205"/>
      <c r="Y16" s="191"/>
    </row>
    <row r="17" spans="1:25" ht="15.75" customHeight="1" x14ac:dyDescent="0.35">
      <c r="A17" s="16"/>
      <c r="B17" s="34" t="s">
        <v>489</v>
      </c>
      <c r="C17" s="58">
        <v>1087</v>
      </c>
      <c r="D17" s="42">
        <v>14.443263353707147</v>
      </c>
      <c r="E17" s="58">
        <v>1087</v>
      </c>
      <c r="F17" s="42">
        <v>12.744753194981826</v>
      </c>
      <c r="G17" s="58">
        <v>1117</v>
      </c>
      <c r="H17" s="42">
        <v>12.333002097824886</v>
      </c>
      <c r="I17" s="58">
        <v>1087</v>
      </c>
      <c r="J17" s="42">
        <v>12.229972997299731</v>
      </c>
      <c r="K17" s="58">
        <v>1087</v>
      </c>
      <c r="L17" s="42">
        <v>12.080462324961102</v>
      </c>
      <c r="M17" s="58">
        <v>1087</v>
      </c>
      <c r="N17" s="42">
        <v>12.143894536923248</v>
      </c>
      <c r="O17" s="191"/>
      <c r="P17" s="205"/>
      <c r="Q17" s="191"/>
      <c r="R17" s="205"/>
      <c r="S17" s="191"/>
      <c r="T17" s="205"/>
      <c r="U17" s="191"/>
      <c r="V17" s="205"/>
      <c r="W17" s="191"/>
      <c r="X17" s="205"/>
      <c r="Y17" s="191"/>
    </row>
    <row r="18" spans="1:25" ht="15.75" customHeight="1" x14ac:dyDescent="0.35">
      <c r="A18" s="16"/>
      <c r="B18" s="34" t="s">
        <v>490</v>
      </c>
      <c r="C18" s="58" t="s">
        <v>231</v>
      </c>
      <c r="D18" s="42" t="s">
        <v>231</v>
      </c>
      <c r="E18" s="58">
        <v>1000</v>
      </c>
      <c r="F18" s="42">
        <v>11.724703951225232</v>
      </c>
      <c r="G18" s="58">
        <v>1300</v>
      </c>
      <c r="H18" s="42">
        <v>14.353538699348571</v>
      </c>
      <c r="I18" s="58">
        <v>1300</v>
      </c>
      <c r="J18" s="42">
        <v>14.626462646264626</v>
      </c>
      <c r="K18" s="58">
        <v>1300</v>
      </c>
      <c r="L18" s="42">
        <v>14.447655034452101</v>
      </c>
      <c r="M18" s="58">
        <v>1300</v>
      </c>
      <c r="N18" s="42">
        <v>14.523516925483188</v>
      </c>
      <c r="O18" s="191"/>
      <c r="P18" s="205"/>
      <c r="Q18" s="191"/>
      <c r="R18" s="205"/>
      <c r="S18" s="191"/>
      <c r="T18" s="205"/>
      <c r="U18" s="191"/>
      <c r="V18" s="205"/>
      <c r="W18" s="191"/>
      <c r="X18" s="205"/>
      <c r="Y18" s="191"/>
    </row>
    <row r="19" spans="1:25" ht="15.75" customHeight="1" x14ac:dyDescent="0.35">
      <c r="A19" s="16"/>
      <c r="B19" s="37" t="s">
        <v>491</v>
      </c>
      <c r="C19" s="58">
        <v>482</v>
      </c>
      <c r="D19" s="42">
        <v>6.404464522986979</v>
      </c>
      <c r="E19" s="58">
        <v>512</v>
      </c>
      <c r="F19" s="42">
        <v>6.0030484230273187</v>
      </c>
      <c r="G19" s="58">
        <v>604</v>
      </c>
      <c r="H19" s="42">
        <v>6.6688749033896428</v>
      </c>
      <c r="I19" s="58">
        <v>568</v>
      </c>
      <c r="J19" s="42">
        <v>6.3906390639063906</v>
      </c>
      <c r="K19" s="58">
        <v>568</v>
      </c>
      <c r="L19" s="42">
        <v>6.3125138919759944</v>
      </c>
      <c r="M19" s="58">
        <v>568</v>
      </c>
      <c r="N19" s="42">
        <v>6.3456597028265005</v>
      </c>
      <c r="O19" s="191"/>
      <c r="P19" s="205"/>
      <c r="Q19" s="191"/>
      <c r="R19" s="205"/>
      <c r="S19" s="191"/>
      <c r="T19" s="205"/>
      <c r="U19" s="191"/>
      <c r="V19" s="205"/>
      <c r="W19" s="191"/>
      <c r="X19" s="205"/>
      <c r="Y19" s="191"/>
    </row>
    <row r="20" spans="1:25" ht="15.75" customHeight="1" x14ac:dyDescent="0.35">
      <c r="A20" s="16"/>
      <c r="B20" s="34" t="s">
        <v>492</v>
      </c>
      <c r="C20" s="58">
        <v>60</v>
      </c>
      <c r="D20" s="42">
        <v>0.79723624767472756</v>
      </c>
      <c r="E20" s="58">
        <v>72</v>
      </c>
      <c r="F20" s="42">
        <v>0.84417868448821676</v>
      </c>
      <c r="G20" s="58">
        <v>78</v>
      </c>
      <c r="H20" s="42">
        <v>0.86121232196091424</v>
      </c>
      <c r="I20" s="58">
        <v>78</v>
      </c>
      <c r="J20" s="42">
        <v>0.87758775877587758</v>
      </c>
      <c r="K20" s="58">
        <v>72</v>
      </c>
      <c r="L20" s="42">
        <v>0.80017781729273174</v>
      </c>
      <c r="M20" s="58">
        <v>72</v>
      </c>
      <c r="N20" s="42">
        <v>0.80437939894983801</v>
      </c>
      <c r="O20" s="191"/>
      <c r="P20" s="205"/>
      <c r="Q20" s="191"/>
      <c r="R20" s="205"/>
      <c r="S20" s="191"/>
      <c r="T20" s="205"/>
      <c r="U20" s="191"/>
      <c r="V20" s="205"/>
      <c r="W20" s="191"/>
      <c r="X20" s="205"/>
      <c r="Y20" s="191"/>
    </row>
    <row r="21" spans="1:25" ht="15.75" customHeight="1" x14ac:dyDescent="0.35">
      <c r="A21" s="16"/>
      <c r="B21" s="36" t="s">
        <v>470</v>
      </c>
      <c r="C21" s="40">
        <v>7526</v>
      </c>
      <c r="D21" s="64">
        <v>100</v>
      </c>
      <c r="E21" s="40">
        <v>8529</v>
      </c>
      <c r="F21" s="64">
        <v>100</v>
      </c>
      <c r="G21" s="40">
        <v>9057</v>
      </c>
      <c r="H21" s="64">
        <v>100</v>
      </c>
      <c r="I21" s="40">
        <v>8888</v>
      </c>
      <c r="J21" s="64">
        <v>100</v>
      </c>
      <c r="K21" s="40">
        <v>8998</v>
      </c>
      <c r="L21" s="64">
        <v>100</v>
      </c>
      <c r="M21" s="40">
        <v>8951</v>
      </c>
      <c r="N21" s="64">
        <v>100</v>
      </c>
      <c r="O21" s="191"/>
      <c r="P21" s="205"/>
      <c r="Q21" s="191"/>
      <c r="R21" s="205"/>
      <c r="S21" s="191"/>
      <c r="T21" s="205"/>
      <c r="U21" s="191"/>
      <c r="V21" s="205"/>
      <c r="W21" s="191"/>
      <c r="X21" s="205"/>
      <c r="Y21" s="191"/>
    </row>
    <row r="22" spans="1:25" x14ac:dyDescent="0.35">
      <c r="A22" s="16"/>
      <c r="B22" s="34"/>
      <c r="C22" s="58"/>
      <c r="D22" s="63"/>
      <c r="E22" s="58"/>
      <c r="F22" s="63"/>
      <c r="G22" s="111"/>
      <c r="H22" s="63"/>
      <c r="I22" s="58"/>
      <c r="J22" s="63"/>
      <c r="K22" s="111"/>
      <c r="L22" s="63"/>
      <c r="M22" s="63"/>
      <c r="N22" s="63"/>
      <c r="O22" s="191"/>
    </row>
    <row r="23" spans="1:25" ht="24" customHeight="1" x14ac:dyDescent="0.35">
      <c r="A23" s="16"/>
      <c r="B23" s="234" t="s">
        <v>493</v>
      </c>
      <c r="C23" s="234"/>
      <c r="D23" s="234"/>
      <c r="E23" s="234"/>
      <c r="F23" s="234"/>
      <c r="G23" s="234"/>
      <c r="H23" s="234"/>
      <c r="I23" s="234"/>
      <c r="J23" s="234"/>
      <c r="K23" s="234"/>
      <c r="L23" s="234"/>
      <c r="M23" s="211"/>
      <c r="N23" s="211"/>
    </row>
    <row r="24" spans="1:25" x14ac:dyDescent="0.35">
      <c r="A24" s="193"/>
      <c r="B24" s="201"/>
      <c r="C24" s="195"/>
      <c r="D24" s="196"/>
      <c r="E24" s="195"/>
      <c r="F24" s="196"/>
      <c r="G24" s="195"/>
      <c r="H24" s="196"/>
      <c r="I24" s="195"/>
      <c r="J24" s="196"/>
      <c r="K24" s="197"/>
      <c r="L24" s="203"/>
      <c r="M24" s="203"/>
      <c r="N24" s="203"/>
    </row>
    <row r="25" spans="1:25" x14ac:dyDescent="0.35">
      <c r="A25" s="193"/>
      <c r="B25" s="194"/>
      <c r="C25" s="195"/>
      <c r="D25" s="196"/>
      <c r="E25" s="195"/>
      <c r="F25" s="196"/>
      <c r="G25" s="195"/>
      <c r="H25" s="196"/>
      <c r="I25" s="195"/>
      <c r="J25" s="196"/>
      <c r="K25" s="195"/>
      <c r="L25" s="196"/>
      <c r="M25" s="196"/>
      <c r="N25" s="196"/>
    </row>
    <row r="26" spans="1:25" x14ac:dyDescent="0.35">
      <c r="A26" s="193"/>
      <c r="B26" s="194"/>
      <c r="C26" s="195"/>
      <c r="D26" s="196"/>
      <c r="E26" s="195"/>
      <c r="F26" s="196"/>
      <c r="G26" s="195"/>
      <c r="H26" s="196"/>
      <c r="I26" s="195"/>
      <c r="J26" s="196"/>
      <c r="K26" s="195"/>
      <c r="L26" s="196"/>
      <c r="M26" s="196"/>
      <c r="N26" s="196"/>
    </row>
    <row r="27" spans="1:25" x14ac:dyDescent="0.35">
      <c r="A27" s="193"/>
      <c r="B27" s="194"/>
      <c r="C27" s="197"/>
      <c r="D27" s="198"/>
      <c r="E27" s="197"/>
      <c r="F27" s="198"/>
      <c r="G27" s="197"/>
      <c r="H27" s="198"/>
      <c r="I27" s="197"/>
      <c r="J27" s="198"/>
      <c r="K27" s="197"/>
      <c r="L27" s="198"/>
      <c r="M27" s="198"/>
      <c r="N27" s="198"/>
    </row>
    <row r="28" spans="1:25" x14ac:dyDescent="0.35">
      <c r="A28" s="193"/>
      <c r="B28" s="194"/>
      <c r="C28" s="197"/>
      <c r="D28" s="198"/>
      <c r="E28" s="197"/>
      <c r="F28" s="198"/>
      <c r="G28" s="197"/>
      <c r="H28" s="198"/>
      <c r="I28" s="197"/>
      <c r="J28" s="198"/>
      <c r="K28" s="197"/>
      <c r="L28" s="198"/>
      <c r="M28" s="198"/>
      <c r="N28" s="198"/>
    </row>
    <row r="29" spans="1:25" x14ac:dyDescent="0.35">
      <c r="A29" s="193"/>
      <c r="B29" s="194"/>
      <c r="C29" s="197"/>
      <c r="D29" s="198"/>
      <c r="E29" s="197"/>
      <c r="F29" s="198"/>
      <c r="G29" s="197"/>
      <c r="H29" s="198"/>
      <c r="I29" s="197"/>
      <c r="J29" s="198"/>
      <c r="K29" s="197"/>
      <c r="L29" s="198"/>
      <c r="M29" s="198"/>
      <c r="N29" s="198"/>
    </row>
    <row r="30" spans="1:25" x14ac:dyDescent="0.35">
      <c r="A30" s="193"/>
      <c r="B30" s="194"/>
      <c r="C30" s="197"/>
      <c r="D30" s="198"/>
      <c r="E30" s="197"/>
      <c r="F30" s="198"/>
      <c r="G30" s="197"/>
      <c r="H30" s="198"/>
      <c r="I30" s="197"/>
      <c r="J30" s="198"/>
      <c r="K30" s="197"/>
      <c r="L30" s="198"/>
      <c r="M30" s="198"/>
      <c r="N30" s="198"/>
    </row>
    <row r="31" spans="1:25" x14ac:dyDescent="0.35">
      <c r="A31" s="193"/>
      <c r="B31" s="194"/>
      <c r="C31" s="197"/>
      <c r="D31" s="198"/>
      <c r="E31" s="197"/>
      <c r="F31" s="198"/>
      <c r="G31" s="197"/>
      <c r="H31" s="198"/>
      <c r="I31" s="197"/>
      <c r="J31" s="198"/>
      <c r="K31" s="197"/>
      <c r="L31" s="198"/>
      <c r="M31" s="198"/>
      <c r="N31" s="198"/>
    </row>
    <row r="32" spans="1:25" x14ac:dyDescent="0.35">
      <c r="A32" s="193"/>
      <c r="B32" s="194"/>
      <c r="C32" s="197"/>
      <c r="D32" s="198"/>
      <c r="E32" s="197"/>
      <c r="F32" s="198"/>
      <c r="G32" s="197"/>
      <c r="H32" s="198"/>
      <c r="I32" s="197"/>
      <c r="J32" s="198"/>
      <c r="K32" s="197"/>
      <c r="L32" s="198"/>
      <c r="M32" s="198"/>
      <c r="N32" s="198"/>
    </row>
    <row r="33" spans="1:14" x14ac:dyDescent="0.35">
      <c r="A33" s="193"/>
      <c r="B33" s="194"/>
      <c r="C33" s="197"/>
      <c r="D33" s="198"/>
      <c r="E33" s="197"/>
      <c r="F33" s="198"/>
      <c r="G33" s="197"/>
      <c r="H33" s="198"/>
      <c r="I33" s="197"/>
      <c r="J33" s="198"/>
      <c r="K33" s="197"/>
      <c r="L33" s="198"/>
      <c r="M33" s="198"/>
      <c r="N33" s="198"/>
    </row>
    <row r="34" spans="1:14" x14ac:dyDescent="0.35">
      <c r="A34" s="193"/>
      <c r="B34" s="194"/>
      <c r="C34" s="197"/>
      <c r="D34" s="198"/>
      <c r="E34" s="197"/>
      <c r="F34" s="198"/>
      <c r="G34" s="197"/>
      <c r="H34" s="198"/>
      <c r="I34" s="197"/>
      <c r="J34" s="198"/>
      <c r="K34" s="197"/>
      <c r="L34" s="198"/>
      <c r="M34" s="198"/>
      <c r="N34" s="198"/>
    </row>
    <row r="35" spans="1:14" x14ac:dyDescent="0.35">
      <c r="A35" s="193"/>
      <c r="B35" s="194"/>
      <c r="C35" s="197"/>
      <c r="D35" s="198"/>
      <c r="E35" s="197"/>
      <c r="F35" s="198"/>
      <c r="G35" s="197"/>
      <c r="H35" s="198"/>
      <c r="I35" s="197"/>
      <c r="J35" s="198"/>
      <c r="K35" s="197"/>
      <c r="L35" s="198"/>
      <c r="M35" s="198"/>
      <c r="N35" s="198"/>
    </row>
    <row r="36" spans="1:14" x14ac:dyDescent="0.35">
      <c r="A36" s="193"/>
      <c r="B36" s="194"/>
      <c r="C36" s="197"/>
      <c r="D36" s="198"/>
      <c r="E36" s="197"/>
      <c r="F36" s="198"/>
      <c r="G36" s="197"/>
      <c r="H36" s="198"/>
      <c r="I36" s="197"/>
      <c r="J36" s="198"/>
      <c r="K36" s="197"/>
      <c r="L36" s="198"/>
      <c r="M36" s="198"/>
      <c r="N36" s="198"/>
    </row>
    <row r="37" spans="1:14" x14ac:dyDescent="0.35">
      <c r="A37" s="193"/>
      <c r="B37" s="194"/>
      <c r="C37" s="197"/>
      <c r="D37" s="198"/>
      <c r="E37" s="197"/>
      <c r="F37" s="198"/>
      <c r="G37" s="197"/>
      <c r="H37" s="198"/>
      <c r="I37" s="197"/>
      <c r="J37" s="198"/>
      <c r="K37" s="197"/>
      <c r="L37" s="198"/>
      <c r="M37" s="198"/>
      <c r="N37" s="198"/>
    </row>
    <row r="38" spans="1:14" x14ac:dyDescent="0.35">
      <c r="A38" s="193"/>
      <c r="B38" s="194"/>
      <c r="C38" s="197"/>
      <c r="D38" s="198"/>
      <c r="E38" s="197"/>
      <c r="F38" s="198"/>
      <c r="G38" s="197"/>
      <c r="H38" s="198"/>
      <c r="I38" s="197"/>
      <c r="J38" s="198"/>
      <c r="K38" s="197"/>
      <c r="L38" s="198"/>
      <c r="M38" s="198"/>
      <c r="N38" s="198"/>
    </row>
    <row r="39" spans="1:14" x14ac:dyDescent="0.35">
      <c r="A39" s="193"/>
      <c r="B39" s="194"/>
      <c r="C39" s="197"/>
      <c r="D39" s="198"/>
      <c r="E39" s="197"/>
      <c r="F39" s="198"/>
      <c r="G39" s="197"/>
      <c r="H39" s="198"/>
      <c r="I39" s="197"/>
      <c r="J39" s="198"/>
      <c r="K39" s="197"/>
      <c r="L39" s="198"/>
      <c r="M39" s="198"/>
      <c r="N39" s="198"/>
    </row>
    <row r="40" spans="1:14" x14ac:dyDescent="0.35">
      <c r="A40" s="193"/>
      <c r="B40" s="194"/>
      <c r="C40" s="197"/>
      <c r="D40" s="198"/>
      <c r="E40" s="197"/>
      <c r="F40" s="198"/>
      <c r="G40" s="197"/>
      <c r="H40" s="198"/>
      <c r="I40" s="197"/>
      <c r="J40" s="198"/>
      <c r="K40" s="197"/>
      <c r="L40" s="198"/>
      <c r="M40" s="198"/>
      <c r="N40" s="198"/>
    </row>
    <row r="41" spans="1:14" x14ac:dyDescent="0.35">
      <c r="A41" s="193"/>
      <c r="B41" s="194"/>
      <c r="C41" s="197"/>
      <c r="D41" s="198"/>
      <c r="E41" s="197"/>
      <c r="F41" s="198"/>
      <c r="G41" s="197"/>
      <c r="H41" s="198"/>
      <c r="I41" s="197"/>
      <c r="J41" s="198"/>
      <c r="K41" s="197"/>
      <c r="L41" s="198"/>
      <c r="M41" s="198"/>
      <c r="N41" s="198"/>
    </row>
    <row r="42" spans="1:14" x14ac:dyDescent="0.35">
      <c r="A42" s="193"/>
      <c r="B42" s="194"/>
      <c r="C42" s="197"/>
      <c r="D42" s="198"/>
      <c r="E42" s="197"/>
      <c r="F42" s="198"/>
      <c r="G42" s="197"/>
      <c r="H42" s="198"/>
      <c r="I42" s="197"/>
      <c r="J42" s="198"/>
      <c r="K42" s="197"/>
      <c r="L42" s="198"/>
      <c r="M42" s="198"/>
      <c r="N42" s="198"/>
    </row>
    <row r="43" spans="1:14" x14ac:dyDescent="0.35">
      <c r="A43" s="193"/>
      <c r="B43" s="194"/>
      <c r="C43" s="197"/>
      <c r="D43" s="198"/>
      <c r="E43" s="197"/>
      <c r="F43" s="198"/>
      <c r="G43" s="197"/>
      <c r="H43" s="198"/>
      <c r="I43" s="197"/>
      <c r="J43" s="198"/>
      <c r="K43" s="197"/>
      <c r="L43" s="198"/>
      <c r="M43" s="198"/>
      <c r="N43" s="198"/>
    </row>
    <row r="44" spans="1:14" x14ac:dyDescent="0.35">
      <c r="A44" s="193"/>
      <c r="B44" s="194"/>
      <c r="C44" s="197"/>
      <c r="D44" s="198"/>
      <c r="E44" s="197"/>
      <c r="F44" s="198"/>
      <c r="G44" s="197"/>
      <c r="H44" s="198"/>
      <c r="I44" s="197"/>
      <c r="J44" s="198"/>
      <c r="K44" s="197"/>
      <c r="L44" s="198"/>
      <c r="M44" s="198"/>
      <c r="N44" s="198"/>
    </row>
    <row r="45" spans="1:14" x14ac:dyDescent="0.35">
      <c r="A45" s="193"/>
      <c r="B45" s="194"/>
      <c r="C45" s="197"/>
      <c r="D45" s="198"/>
      <c r="E45" s="197"/>
      <c r="F45" s="198"/>
      <c r="G45" s="197"/>
      <c r="H45" s="198"/>
      <c r="I45" s="197"/>
      <c r="J45" s="198"/>
      <c r="K45" s="197"/>
      <c r="L45" s="198"/>
      <c r="M45" s="198"/>
      <c r="N45" s="198"/>
    </row>
    <row r="46" spans="1:14" x14ac:dyDescent="0.35">
      <c r="A46" s="193"/>
      <c r="B46" s="194"/>
      <c r="C46" s="195"/>
      <c r="D46" s="196"/>
      <c r="E46" s="195"/>
      <c r="F46" s="196"/>
      <c r="G46" s="195"/>
      <c r="H46" s="196"/>
      <c r="I46" s="195"/>
      <c r="J46" s="196"/>
      <c r="K46" s="195"/>
      <c r="L46" s="196"/>
      <c r="M46" s="196"/>
      <c r="N46" s="196"/>
    </row>
    <row r="47" spans="1:14" x14ac:dyDescent="0.35">
      <c r="A47" s="193"/>
      <c r="B47" s="194"/>
      <c r="C47" s="199"/>
      <c r="D47" s="200"/>
      <c r="E47" s="199"/>
      <c r="F47" s="200"/>
      <c r="G47" s="199"/>
      <c r="H47" s="200"/>
      <c r="I47" s="199"/>
      <c r="J47" s="200"/>
      <c r="K47" s="199"/>
      <c r="L47" s="200"/>
      <c r="M47" s="200"/>
      <c r="N47" s="200"/>
    </row>
    <row r="48" spans="1:14" x14ac:dyDescent="0.35">
      <c r="A48" s="193"/>
      <c r="B48" s="201"/>
      <c r="C48" s="199"/>
      <c r="D48" s="200"/>
      <c r="E48" s="199"/>
      <c r="F48" s="200"/>
      <c r="G48" s="199"/>
      <c r="H48" s="200"/>
      <c r="I48" s="199"/>
      <c r="J48" s="200"/>
      <c r="K48" s="199"/>
      <c r="L48" s="200"/>
      <c r="M48" s="200"/>
      <c r="N48" s="200"/>
    </row>
    <row r="49" spans="1:14" x14ac:dyDescent="0.35">
      <c r="A49" s="193"/>
      <c r="B49" s="194"/>
      <c r="C49" s="195"/>
      <c r="D49" s="200"/>
      <c r="E49" s="195"/>
      <c r="F49" s="200"/>
      <c r="G49" s="195"/>
      <c r="H49" s="200"/>
      <c r="I49" s="195"/>
      <c r="J49" s="200"/>
      <c r="K49" s="195"/>
      <c r="L49" s="200"/>
      <c r="M49" s="200"/>
      <c r="N49" s="200"/>
    </row>
    <row r="50" spans="1:14" x14ac:dyDescent="0.35">
      <c r="A50" s="193"/>
      <c r="B50" s="194"/>
      <c r="C50" s="199"/>
      <c r="D50" s="200"/>
      <c r="E50" s="199"/>
      <c r="F50" s="200"/>
      <c r="G50" s="199"/>
      <c r="H50" s="200"/>
      <c r="I50" s="199"/>
      <c r="J50" s="200"/>
      <c r="K50" s="199"/>
      <c r="L50" s="200"/>
      <c r="M50" s="200"/>
      <c r="N50" s="200"/>
    </row>
    <row r="51" spans="1:14" x14ac:dyDescent="0.35">
      <c r="A51" s="193"/>
      <c r="B51" s="194"/>
      <c r="C51" s="195"/>
      <c r="D51" s="195"/>
      <c r="E51" s="195"/>
      <c r="F51" s="195"/>
      <c r="G51" s="195"/>
      <c r="H51" s="195"/>
      <c r="I51" s="195"/>
      <c r="J51" s="195"/>
      <c r="K51" s="195"/>
      <c r="L51" s="195"/>
      <c r="M51" s="195"/>
      <c r="N51" s="195"/>
    </row>
    <row r="52" spans="1:14" x14ac:dyDescent="0.35">
      <c r="A52" s="193"/>
      <c r="B52" s="194"/>
      <c r="C52" s="195"/>
      <c r="D52" s="196"/>
      <c r="E52" s="195"/>
      <c r="F52" s="196"/>
      <c r="G52" s="195"/>
      <c r="H52" s="196"/>
      <c r="I52" s="195"/>
      <c r="J52" s="196"/>
      <c r="K52" s="195"/>
      <c r="L52" s="196"/>
      <c r="M52" s="196"/>
      <c r="N52" s="196"/>
    </row>
    <row r="53" spans="1:14" x14ac:dyDescent="0.35">
      <c r="A53" s="193"/>
      <c r="B53" s="194"/>
      <c r="C53" s="199"/>
      <c r="D53" s="200"/>
      <c r="E53" s="199"/>
      <c r="F53" s="200"/>
      <c r="G53" s="199"/>
      <c r="H53" s="200"/>
      <c r="I53" s="199"/>
      <c r="J53" s="200"/>
      <c r="K53" s="199"/>
      <c r="L53" s="200"/>
      <c r="M53" s="200"/>
      <c r="N53" s="200"/>
    </row>
  </sheetData>
  <mergeCells count="7">
    <mergeCell ref="M3:N3"/>
    <mergeCell ref="B23:L23"/>
    <mergeCell ref="C3:D3"/>
    <mergeCell ref="E3:F3"/>
    <mergeCell ref="G3:H3"/>
    <mergeCell ref="I3:J3"/>
    <mergeCell ref="K3:L3"/>
  </mergeCells>
  <conditionalFormatting sqref="C6:C20">
    <cfRule type="cellIs" dxfId="25" priority="6" operator="between">
      <formula>1</formula>
      <formula>3</formula>
    </cfRule>
  </conditionalFormatting>
  <conditionalFormatting sqref="E6:E20">
    <cfRule type="cellIs" dxfId="24" priority="5" operator="between">
      <formula>1</formula>
      <formula>3</formula>
    </cfRule>
  </conditionalFormatting>
  <conditionalFormatting sqref="G6:G20">
    <cfRule type="cellIs" dxfId="23" priority="4" operator="between">
      <formula>1</formula>
      <formula>3</formula>
    </cfRule>
  </conditionalFormatting>
  <conditionalFormatting sqref="I6:I20">
    <cfRule type="cellIs" dxfId="22" priority="3" operator="between">
      <formula>1</formula>
      <formula>3</formula>
    </cfRule>
  </conditionalFormatting>
  <conditionalFormatting sqref="K6:K20">
    <cfRule type="cellIs" dxfId="21" priority="2" operator="between">
      <formula>1</formula>
      <formula>3</formula>
    </cfRule>
  </conditionalFormatting>
  <conditionalFormatting sqref="M6:M20">
    <cfRule type="cellIs" dxfId="20" priority="1" operator="between">
      <formula>1</formula>
      <formula>3</formula>
    </cfRule>
  </conditionalFormatting>
  <pageMargins left="0.7" right="0.7" top="0.75" bottom="0.75" header="0.3" footer="0.3"/>
  <pageSetup paperSize="9" orientation="portrait" r:id="rId1"/>
  <headerFooter>
    <oddHeader>&amp;C&amp;"Arial Black"&amp;11&amp;KFF0000OFFICIAL&amp;1#</odd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D1514-F57F-4EA8-B791-75FE94D58275}">
  <dimension ref="A1:Y53"/>
  <sheetViews>
    <sheetView workbookViewId="0">
      <pane ySplit="4" topLeftCell="A5" activePane="bottomLeft" state="frozen"/>
      <selection pane="bottomLeft"/>
    </sheetView>
  </sheetViews>
  <sheetFormatPr defaultColWidth="8.73046875" defaultRowHeight="12.75" x14ac:dyDescent="0.35"/>
  <cols>
    <col min="1" max="1" width="3.265625" style="192" customWidth="1"/>
    <col min="2" max="2" width="25.3984375" style="192" customWidth="1"/>
    <col min="3" max="14" width="7.73046875" style="192" customWidth="1"/>
    <col min="15" max="16384" width="8.73046875" style="192"/>
  </cols>
  <sheetData>
    <row r="1" spans="1:25" ht="55.5" customHeight="1" x14ac:dyDescent="0.35">
      <c r="A1"/>
      <c r="B1" s="25" t="s">
        <v>476</v>
      </c>
      <c r="C1" s="16"/>
      <c r="D1" s="16"/>
      <c r="E1" s="16"/>
      <c r="F1" s="16"/>
      <c r="G1" s="16"/>
      <c r="H1" s="16"/>
      <c r="I1" s="16"/>
      <c r="J1" s="16"/>
      <c r="K1" s="16"/>
      <c r="L1" s="16"/>
      <c r="M1" s="16"/>
      <c r="N1" s="16"/>
    </row>
    <row r="2" spans="1:25" ht="16.899999999999999" x14ac:dyDescent="0.35">
      <c r="A2" s="16"/>
      <c r="B2" s="138" t="s">
        <v>498</v>
      </c>
      <c r="C2" s="16"/>
      <c r="D2" s="16"/>
      <c r="E2" s="16"/>
      <c r="F2" s="16"/>
      <c r="G2" s="16"/>
      <c r="H2" s="16"/>
      <c r="I2" s="16"/>
      <c r="J2" s="16"/>
      <c r="K2" s="16"/>
      <c r="L2" s="16"/>
      <c r="M2" s="16"/>
      <c r="N2" s="16"/>
    </row>
    <row r="3" spans="1:25" ht="18.75" customHeight="1" x14ac:dyDescent="0.35">
      <c r="A3" s="38"/>
      <c r="B3" s="48"/>
      <c r="C3" s="230" t="s">
        <v>386</v>
      </c>
      <c r="D3" s="230"/>
      <c r="E3" s="230" t="s">
        <v>387</v>
      </c>
      <c r="F3" s="230"/>
      <c r="G3" s="230" t="s">
        <v>388</v>
      </c>
      <c r="H3" s="230"/>
      <c r="I3" s="230" t="s">
        <v>389</v>
      </c>
      <c r="J3" s="231"/>
      <c r="K3" s="230" t="s">
        <v>390</v>
      </c>
      <c r="L3" s="230"/>
      <c r="M3" s="230" t="s">
        <v>391</v>
      </c>
      <c r="N3" s="230"/>
    </row>
    <row r="4" spans="1:25"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row>
    <row r="5" spans="1:25" ht="15" x14ac:dyDescent="0.35">
      <c r="A5" s="15"/>
      <c r="B5" s="33"/>
      <c r="C5" s="45"/>
      <c r="D5" s="45"/>
      <c r="E5" s="45"/>
      <c r="F5" s="45"/>
      <c r="G5" s="45"/>
      <c r="H5" s="45"/>
      <c r="I5" s="45"/>
      <c r="J5" s="45"/>
      <c r="K5" s="45"/>
      <c r="L5" s="45"/>
      <c r="M5" s="45"/>
      <c r="N5" s="45"/>
    </row>
    <row r="6" spans="1:25" ht="15.75" customHeight="1" x14ac:dyDescent="0.35">
      <c r="A6" s="15"/>
      <c r="B6" s="34" t="s">
        <v>478</v>
      </c>
      <c r="C6" s="58">
        <v>0</v>
      </c>
      <c r="D6" s="42">
        <v>0</v>
      </c>
      <c r="E6" s="58">
        <v>0</v>
      </c>
      <c r="F6" s="42">
        <v>0</v>
      </c>
      <c r="G6" s="58">
        <v>0</v>
      </c>
      <c r="H6" s="42">
        <v>0</v>
      </c>
      <c r="I6" s="58">
        <v>0</v>
      </c>
      <c r="J6" s="42">
        <v>0</v>
      </c>
      <c r="K6" s="58">
        <v>0</v>
      </c>
      <c r="L6" s="42">
        <v>0</v>
      </c>
      <c r="M6" s="58">
        <v>0</v>
      </c>
      <c r="N6" s="42">
        <v>0</v>
      </c>
      <c r="O6" s="191"/>
      <c r="P6" s="205"/>
      <c r="Q6" s="191"/>
      <c r="R6" s="205"/>
      <c r="S6" s="191"/>
      <c r="T6" s="205"/>
      <c r="U6" s="191"/>
      <c r="V6" s="205"/>
      <c r="W6" s="191"/>
      <c r="X6" s="205"/>
      <c r="Y6" s="191"/>
    </row>
    <row r="7" spans="1:25" ht="15.75" customHeight="1" x14ac:dyDescent="0.35">
      <c r="A7" s="15"/>
      <c r="B7" s="34" t="s">
        <v>479</v>
      </c>
      <c r="C7" s="58">
        <v>0</v>
      </c>
      <c r="D7" s="42">
        <v>0</v>
      </c>
      <c r="E7" s="58">
        <v>0</v>
      </c>
      <c r="F7" s="42">
        <v>0</v>
      </c>
      <c r="G7" s="58">
        <v>0</v>
      </c>
      <c r="H7" s="42">
        <v>0</v>
      </c>
      <c r="I7" s="58">
        <v>0</v>
      </c>
      <c r="J7" s="42">
        <v>0</v>
      </c>
      <c r="K7" s="58">
        <v>0</v>
      </c>
      <c r="L7" s="42">
        <v>0</v>
      </c>
      <c r="M7" s="58">
        <v>0</v>
      </c>
      <c r="N7" s="42">
        <v>0</v>
      </c>
      <c r="O7" s="191"/>
      <c r="P7" s="205"/>
      <c r="Q7" s="191"/>
      <c r="R7" s="205"/>
      <c r="S7" s="191"/>
      <c r="T7" s="205"/>
      <c r="U7" s="191"/>
      <c r="V7" s="205"/>
      <c r="W7" s="191"/>
      <c r="X7" s="205"/>
      <c r="Y7" s="191"/>
    </row>
    <row r="8" spans="1:25" ht="15.75" customHeight="1" x14ac:dyDescent="0.35">
      <c r="A8" s="6"/>
      <c r="B8" s="34" t="s">
        <v>480</v>
      </c>
      <c r="C8" s="58">
        <v>0</v>
      </c>
      <c r="D8" s="42">
        <v>0</v>
      </c>
      <c r="E8" s="58">
        <v>0</v>
      </c>
      <c r="F8" s="42">
        <v>0</v>
      </c>
      <c r="G8" s="58">
        <v>0</v>
      </c>
      <c r="H8" s="42">
        <v>0</v>
      </c>
      <c r="I8" s="58">
        <v>0</v>
      </c>
      <c r="J8" s="42">
        <v>0</v>
      </c>
      <c r="K8" s="58">
        <v>0</v>
      </c>
      <c r="L8" s="42">
        <v>0</v>
      </c>
      <c r="M8" s="58">
        <v>0</v>
      </c>
      <c r="N8" s="42">
        <v>0</v>
      </c>
      <c r="O8" s="191"/>
      <c r="P8" s="205"/>
      <c r="Q8" s="191"/>
      <c r="R8" s="205"/>
      <c r="S8" s="191"/>
      <c r="T8" s="205"/>
      <c r="U8" s="191"/>
      <c r="V8" s="205"/>
      <c r="W8" s="191"/>
      <c r="X8" s="205"/>
      <c r="Y8" s="191"/>
    </row>
    <row r="9" spans="1:25" ht="15.75" customHeight="1" x14ac:dyDescent="0.35">
      <c r="A9" s="6"/>
      <c r="B9" s="34" t="s">
        <v>481</v>
      </c>
      <c r="C9" s="58">
        <v>0</v>
      </c>
      <c r="D9" s="42">
        <v>0</v>
      </c>
      <c r="E9" s="58">
        <v>0</v>
      </c>
      <c r="F9" s="42">
        <v>0</v>
      </c>
      <c r="G9" s="58">
        <v>0</v>
      </c>
      <c r="H9" s="42">
        <v>0</v>
      </c>
      <c r="I9" s="58">
        <v>0</v>
      </c>
      <c r="J9" s="42">
        <v>0</v>
      </c>
      <c r="K9" s="58">
        <v>0</v>
      </c>
      <c r="L9" s="42">
        <v>0</v>
      </c>
      <c r="M9" s="58">
        <v>0</v>
      </c>
      <c r="N9" s="42">
        <v>0</v>
      </c>
      <c r="O9" s="191"/>
      <c r="P9" s="205"/>
      <c r="Q9" s="191"/>
      <c r="R9" s="205"/>
      <c r="S9" s="191"/>
      <c r="T9" s="205"/>
      <c r="U9" s="191"/>
      <c r="V9" s="205"/>
      <c r="W9" s="191"/>
      <c r="X9" s="205"/>
      <c r="Y9" s="191"/>
    </row>
    <row r="10" spans="1:25" ht="15.75" customHeight="1" x14ac:dyDescent="0.35">
      <c r="A10" s="16"/>
      <c r="B10" s="34" t="s">
        <v>482</v>
      </c>
      <c r="C10" s="58" t="s">
        <v>272</v>
      </c>
      <c r="D10" s="55" t="s">
        <v>231</v>
      </c>
      <c r="E10" s="58">
        <v>0</v>
      </c>
      <c r="F10" s="55">
        <v>0</v>
      </c>
      <c r="G10" s="58">
        <v>0</v>
      </c>
      <c r="H10" s="55">
        <v>0</v>
      </c>
      <c r="I10" s="58">
        <v>0</v>
      </c>
      <c r="J10" s="55">
        <v>0</v>
      </c>
      <c r="K10" s="58">
        <v>0</v>
      </c>
      <c r="L10" s="55">
        <v>0</v>
      </c>
      <c r="M10" s="58">
        <v>0</v>
      </c>
      <c r="N10" s="55">
        <v>0</v>
      </c>
      <c r="O10" s="191"/>
      <c r="P10" s="205"/>
      <c r="Q10" s="191"/>
      <c r="R10" s="205"/>
      <c r="S10" s="191"/>
      <c r="T10" s="205"/>
      <c r="U10" s="191"/>
      <c r="V10" s="205"/>
      <c r="W10" s="191"/>
      <c r="X10" s="205"/>
      <c r="Y10" s="191"/>
    </row>
    <row r="11" spans="1:25" ht="15.75" customHeight="1" x14ac:dyDescent="0.35">
      <c r="A11" s="16"/>
      <c r="B11" s="34" t="s">
        <v>483</v>
      </c>
      <c r="C11" s="58">
        <v>0</v>
      </c>
      <c r="D11" s="42">
        <v>0</v>
      </c>
      <c r="E11" s="58">
        <v>0</v>
      </c>
      <c r="F11" s="42">
        <v>0</v>
      </c>
      <c r="G11" s="58">
        <v>0</v>
      </c>
      <c r="H11" s="42">
        <v>0</v>
      </c>
      <c r="I11" s="58">
        <v>0</v>
      </c>
      <c r="J11" s="42">
        <v>0</v>
      </c>
      <c r="K11" s="58">
        <v>0</v>
      </c>
      <c r="L11" s="42">
        <v>0</v>
      </c>
      <c r="M11" s="58">
        <v>0</v>
      </c>
      <c r="N11" s="42">
        <v>0</v>
      </c>
      <c r="O11" s="191"/>
      <c r="P11" s="205"/>
      <c r="Q11" s="191"/>
      <c r="R11" s="205"/>
      <c r="S11" s="191"/>
      <c r="T11" s="205"/>
      <c r="U11" s="191"/>
      <c r="V11" s="205"/>
      <c r="W11" s="191"/>
      <c r="X11" s="205"/>
      <c r="Y11" s="191"/>
    </row>
    <row r="12" spans="1:25" ht="15.75" customHeight="1" x14ac:dyDescent="0.35">
      <c r="A12" s="16"/>
      <c r="B12" s="34" t="s">
        <v>484</v>
      </c>
      <c r="C12" s="58">
        <v>0</v>
      </c>
      <c r="D12" s="42">
        <v>0</v>
      </c>
      <c r="E12" s="58">
        <v>0</v>
      </c>
      <c r="F12" s="42">
        <v>0</v>
      </c>
      <c r="G12" s="58">
        <v>0</v>
      </c>
      <c r="H12" s="42">
        <v>0</v>
      </c>
      <c r="I12" s="58">
        <v>0</v>
      </c>
      <c r="J12" s="42">
        <v>0</v>
      </c>
      <c r="K12" s="58">
        <v>0</v>
      </c>
      <c r="L12" s="42">
        <v>0</v>
      </c>
      <c r="M12" s="58">
        <v>0</v>
      </c>
      <c r="N12" s="42">
        <v>0</v>
      </c>
      <c r="O12" s="191"/>
      <c r="P12" s="205"/>
      <c r="Q12" s="191"/>
      <c r="R12" s="205"/>
      <c r="S12" s="191"/>
      <c r="T12" s="205"/>
      <c r="U12" s="191"/>
      <c r="V12" s="205"/>
      <c r="W12" s="191"/>
      <c r="X12" s="205"/>
      <c r="Y12" s="191"/>
    </row>
    <row r="13" spans="1:25" ht="15.75" customHeight="1" x14ac:dyDescent="0.35">
      <c r="A13" s="16"/>
      <c r="B13" s="34" t="s">
        <v>485</v>
      </c>
      <c r="C13" s="58">
        <v>0</v>
      </c>
      <c r="D13" s="42">
        <v>0</v>
      </c>
      <c r="E13" s="58">
        <v>0</v>
      </c>
      <c r="F13" s="42">
        <v>0</v>
      </c>
      <c r="G13" s="58">
        <v>0</v>
      </c>
      <c r="H13" s="42">
        <v>0</v>
      </c>
      <c r="I13" s="58">
        <v>0</v>
      </c>
      <c r="J13" s="42">
        <v>0</v>
      </c>
      <c r="K13" s="58">
        <v>0</v>
      </c>
      <c r="L13" s="42">
        <v>0</v>
      </c>
      <c r="M13" s="58">
        <v>0</v>
      </c>
      <c r="N13" s="42">
        <v>0</v>
      </c>
      <c r="O13" s="191"/>
      <c r="P13" s="205"/>
      <c r="Q13" s="191"/>
      <c r="R13" s="205"/>
      <c r="S13" s="191"/>
      <c r="T13" s="205"/>
      <c r="U13" s="191"/>
      <c r="V13" s="205"/>
      <c r="W13" s="191"/>
      <c r="X13" s="205"/>
      <c r="Y13" s="191"/>
    </row>
    <row r="14" spans="1:25" ht="15.75" customHeight="1" x14ac:dyDescent="0.35">
      <c r="A14" s="16"/>
      <c r="B14" s="34" t="s">
        <v>486</v>
      </c>
      <c r="C14" s="58">
        <v>0</v>
      </c>
      <c r="D14" s="42">
        <v>0</v>
      </c>
      <c r="E14" s="58">
        <v>0</v>
      </c>
      <c r="F14" s="42">
        <v>0</v>
      </c>
      <c r="G14" s="58">
        <v>0</v>
      </c>
      <c r="H14" s="42">
        <v>0</v>
      </c>
      <c r="I14" s="58">
        <v>0</v>
      </c>
      <c r="J14" s="42">
        <v>0</v>
      </c>
      <c r="K14" s="58">
        <v>0</v>
      </c>
      <c r="L14" s="42">
        <v>0</v>
      </c>
      <c r="M14" s="58">
        <v>0</v>
      </c>
      <c r="N14" s="42">
        <v>0</v>
      </c>
      <c r="O14" s="191"/>
      <c r="P14" s="205"/>
      <c r="Q14" s="191"/>
      <c r="R14" s="205"/>
      <c r="S14" s="191"/>
      <c r="T14" s="205"/>
      <c r="U14" s="191"/>
      <c r="V14" s="205"/>
      <c r="W14" s="191"/>
      <c r="X14" s="205"/>
      <c r="Y14" s="191"/>
    </row>
    <row r="15" spans="1:25" ht="15.75" customHeight="1" x14ac:dyDescent="0.35">
      <c r="A15" s="16"/>
      <c r="B15" s="34" t="s">
        <v>487</v>
      </c>
      <c r="C15" s="58">
        <v>8301</v>
      </c>
      <c r="D15" s="42">
        <v>77.427478779964559</v>
      </c>
      <c r="E15" s="58">
        <v>8191</v>
      </c>
      <c r="F15" s="42">
        <v>72.352265700909811</v>
      </c>
      <c r="G15" s="58">
        <v>9064</v>
      </c>
      <c r="H15" s="42">
        <v>68.402384725681074</v>
      </c>
      <c r="I15" s="58">
        <v>8753</v>
      </c>
      <c r="J15" s="42">
        <v>69.117182564750479</v>
      </c>
      <c r="K15" s="58">
        <v>7712</v>
      </c>
      <c r="L15" s="42">
        <v>63.368940016433854</v>
      </c>
      <c r="M15" s="58">
        <v>4663</v>
      </c>
      <c r="N15" s="42">
        <v>44.9</v>
      </c>
      <c r="O15" s="191"/>
      <c r="P15" s="205"/>
      <c r="Q15" s="191"/>
      <c r="R15" s="205"/>
      <c r="S15" s="191"/>
      <c r="T15" s="205"/>
      <c r="U15" s="191"/>
      <c r="V15" s="205"/>
      <c r="W15" s="191"/>
      <c r="X15" s="205"/>
      <c r="Y15" s="191"/>
    </row>
    <row r="16" spans="1:25" ht="15.75" customHeight="1" x14ac:dyDescent="0.35">
      <c r="A16" s="16"/>
      <c r="B16" s="34" t="s">
        <v>488</v>
      </c>
      <c r="C16" s="58">
        <v>961</v>
      </c>
      <c r="D16" s="42">
        <v>8.9637160712620094</v>
      </c>
      <c r="E16" s="58">
        <v>1032</v>
      </c>
      <c r="F16" s="42">
        <v>9.1158024909460291</v>
      </c>
      <c r="G16" s="58">
        <v>1502</v>
      </c>
      <c r="H16" s="42">
        <v>11.334993585389782</v>
      </c>
      <c r="I16" s="58">
        <v>1635</v>
      </c>
      <c r="J16" s="42">
        <v>12.910612760581175</v>
      </c>
      <c r="K16" s="58">
        <v>2729</v>
      </c>
      <c r="L16" s="42">
        <v>22.423993426458505</v>
      </c>
      <c r="M16" s="58">
        <v>4407</v>
      </c>
      <c r="N16" s="42">
        <v>42.4</v>
      </c>
      <c r="O16" s="191"/>
      <c r="P16" s="205"/>
      <c r="Q16" s="191"/>
      <c r="R16" s="205"/>
      <c r="S16" s="191"/>
      <c r="T16" s="205"/>
      <c r="U16" s="191"/>
      <c r="V16" s="205"/>
      <c r="W16" s="191"/>
      <c r="X16" s="205"/>
      <c r="Y16" s="191"/>
    </row>
    <row r="17" spans="1:25" ht="15.75" customHeight="1" x14ac:dyDescent="0.35">
      <c r="A17" s="16"/>
      <c r="B17" s="34" t="s">
        <v>489</v>
      </c>
      <c r="C17" s="58">
        <v>4</v>
      </c>
      <c r="D17" s="42">
        <v>3.7309952429810653E-2</v>
      </c>
      <c r="E17" s="58">
        <v>0</v>
      </c>
      <c r="F17" s="42">
        <v>0</v>
      </c>
      <c r="G17" s="58">
        <v>0</v>
      </c>
      <c r="H17" s="42">
        <v>0</v>
      </c>
      <c r="I17" s="58">
        <v>0</v>
      </c>
      <c r="J17" s="42">
        <v>0</v>
      </c>
      <c r="K17" s="58">
        <v>0</v>
      </c>
      <c r="L17" s="42">
        <v>0</v>
      </c>
      <c r="M17" s="58">
        <v>0</v>
      </c>
      <c r="N17" s="42">
        <v>0</v>
      </c>
      <c r="O17" s="191"/>
      <c r="P17" s="205"/>
      <c r="Q17" s="191"/>
      <c r="R17" s="205"/>
      <c r="S17" s="191"/>
      <c r="T17" s="205"/>
      <c r="U17" s="191"/>
      <c r="V17" s="205"/>
      <c r="W17" s="191"/>
      <c r="X17" s="205"/>
      <c r="Y17" s="191"/>
    </row>
    <row r="18" spans="1:25" ht="15.75" customHeight="1" x14ac:dyDescent="0.35">
      <c r="A18" s="16"/>
      <c r="B18" s="34" t="s">
        <v>490</v>
      </c>
      <c r="C18" s="58" t="s">
        <v>231</v>
      </c>
      <c r="D18" s="42" t="s">
        <v>231</v>
      </c>
      <c r="E18" s="58">
        <v>485</v>
      </c>
      <c r="F18" s="42">
        <v>4.2840738450666906</v>
      </c>
      <c r="G18" s="58">
        <v>867</v>
      </c>
      <c r="H18" s="42">
        <v>6.542902422458682</v>
      </c>
      <c r="I18" s="58">
        <v>682</v>
      </c>
      <c r="J18" s="42">
        <v>5.3853442830069485</v>
      </c>
      <c r="K18" s="58">
        <v>337</v>
      </c>
      <c r="L18" s="42">
        <v>2.7691043549712404</v>
      </c>
      <c r="M18" s="58">
        <v>166</v>
      </c>
      <c r="N18" s="42">
        <v>1.6</v>
      </c>
      <c r="O18" s="191"/>
      <c r="P18" s="205"/>
      <c r="Q18" s="191"/>
      <c r="R18" s="205"/>
      <c r="S18" s="191"/>
      <c r="T18" s="205"/>
      <c r="U18" s="191"/>
      <c r="V18" s="205"/>
      <c r="W18" s="191"/>
      <c r="X18" s="205"/>
      <c r="Y18" s="191"/>
    </row>
    <row r="19" spans="1:25" ht="15.75" customHeight="1" x14ac:dyDescent="0.35">
      <c r="A19" s="16"/>
      <c r="B19" s="37" t="s">
        <v>491</v>
      </c>
      <c r="C19" s="58">
        <v>1454</v>
      </c>
      <c r="D19" s="42">
        <v>13.562167708236172</v>
      </c>
      <c r="E19" s="58">
        <v>1613</v>
      </c>
      <c r="F19" s="42">
        <v>14.247857963077468</v>
      </c>
      <c r="G19" s="58">
        <v>1818</v>
      </c>
      <c r="H19" s="42">
        <v>13.719719266470454</v>
      </c>
      <c r="I19" s="58">
        <v>1594</v>
      </c>
      <c r="J19" s="42">
        <v>12.586860391661403</v>
      </c>
      <c r="K19" s="58">
        <v>1392</v>
      </c>
      <c r="L19" s="42">
        <v>11.437962202136401</v>
      </c>
      <c r="M19" s="58">
        <v>1147</v>
      </c>
      <c r="N19" s="42">
        <v>11</v>
      </c>
      <c r="O19" s="191"/>
      <c r="P19" s="205"/>
      <c r="Q19" s="191"/>
      <c r="R19" s="205"/>
      <c r="S19" s="191"/>
      <c r="T19" s="205"/>
      <c r="U19" s="191"/>
      <c r="V19" s="205"/>
      <c r="W19" s="191"/>
      <c r="X19" s="205"/>
      <c r="Y19" s="191"/>
    </row>
    <row r="20" spans="1:25" ht="15.75" customHeight="1" x14ac:dyDescent="0.35">
      <c r="A20" s="16"/>
      <c r="B20" s="34" t="s">
        <v>492</v>
      </c>
      <c r="C20" s="58">
        <v>0</v>
      </c>
      <c r="D20" s="42">
        <v>0</v>
      </c>
      <c r="E20" s="58">
        <v>0</v>
      </c>
      <c r="F20" s="42">
        <v>0</v>
      </c>
      <c r="G20" s="58">
        <v>0</v>
      </c>
      <c r="H20" s="42">
        <v>0</v>
      </c>
      <c r="I20" s="58">
        <v>0</v>
      </c>
      <c r="J20" s="42">
        <v>0</v>
      </c>
      <c r="K20" s="58">
        <v>0</v>
      </c>
      <c r="L20" s="42">
        <v>0</v>
      </c>
      <c r="M20" s="58">
        <v>0</v>
      </c>
      <c r="N20" s="42">
        <v>0</v>
      </c>
      <c r="O20" s="191"/>
      <c r="P20" s="205"/>
      <c r="Q20" s="191"/>
      <c r="R20" s="205"/>
      <c r="S20" s="191"/>
      <c r="T20" s="205"/>
      <c r="U20" s="191"/>
      <c r="V20" s="205"/>
      <c r="W20" s="191"/>
      <c r="X20" s="205"/>
      <c r="Y20" s="191"/>
    </row>
    <row r="21" spans="1:25" ht="15.75" customHeight="1" x14ac:dyDescent="0.35">
      <c r="A21" s="16"/>
      <c r="B21" s="36" t="s">
        <v>470</v>
      </c>
      <c r="C21" s="40">
        <v>10721</v>
      </c>
      <c r="D21" s="64">
        <v>100</v>
      </c>
      <c r="E21" s="40">
        <v>11321</v>
      </c>
      <c r="F21" s="64">
        <v>100</v>
      </c>
      <c r="G21" s="40">
        <v>13251</v>
      </c>
      <c r="H21" s="64">
        <v>100</v>
      </c>
      <c r="I21" s="40">
        <v>12664</v>
      </c>
      <c r="J21" s="64">
        <v>100</v>
      </c>
      <c r="K21" s="40">
        <v>12170</v>
      </c>
      <c r="L21" s="64">
        <v>100</v>
      </c>
      <c r="M21" s="40">
        <v>10383</v>
      </c>
      <c r="N21" s="64">
        <v>100</v>
      </c>
      <c r="O21" s="191"/>
      <c r="P21" s="205"/>
      <c r="Q21" s="191"/>
      <c r="R21" s="205"/>
      <c r="S21" s="191"/>
      <c r="T21" s="205"/>
      <c r="U21" s="191"/>
      <c r="V21" s="205"/>
      <c r="W21" s="191"/>
      <c r="X21" s="205"/>
      <c r="Y21" s="191"/>
    </row>
    <row r="22" spans="1:25" x14ac:dyDescent="0.35">
      <c r="A22" s="16"/>
      <c r="B22" s="34"/>
      <c r="C22" s="58"/>
      <c r="D22" s="63"/>
      <c r="E22" s="58"/>
      <c r="F22" s="63"/>
      <c r="G22" s="58"/>
      <c r="H22" s="63"/>
      <c r="I22" s="58"/>
      <c r="J22" s="63"/>
      <c r="K22" s="58"/>
      <c r="L22" s="63"/>
      <c r="M22" s="63"/>
      <c r="N22" s="63"/>
      <c r="O22" s="191"/>
    </row>
    <row r="23" spans="1:25" ht="22.5" customHeight="1" x14ac:dyDescent="0.35">
      <c r="A23" s="16"/>
      <c r="B23" s="234" t="s">
        <v>493</v>
      </c>
      <c r="C23" s="234"/>
      <c r="D23" s="234"/>
      <c r="E23" s="234"/>
      <c r="F23" s="234"/>
      <c r="G23" s="234"/>
      <c r="H23" s="234"/>
      <c r="I23" s="234"/>
      <c r="J23" s="234"/>
      <c r="K23" s="234"/>
      <c r="L23" s="234"/>
      <c r="M23" s="211"/>
      <c r="N23" s="211"/>
    </row>
    <row r="24" spans="1:25" x14ac:dyDescent="0.35">
      <c r="A24" s="16"/>
      <c r="B24" s="37"/>
      <c r="C24" s="75"/>
      <c r="D24" s="79"/>
      <c r="E24" s="75"/>
      <c r="F24" s="79"/>
      <c r="G24" s="75"/>
      <c r="H24" s="79"/>
      <c r="I24" s="75"/>
      <c r="J24" s="79"/>
      <c r="K24" s="58"/>
      <c r="L24" s="55"/>
      <c r="M24" s="55"/>
      <c r="N24" s="55"/>
    </row>
    <row r="25" spans="1:25" x14ac:dyDescent="0.35">
      <c r="A25" s="193"/>
      <c r="B25" s="194"/>
      <c r="C25" s="195"/>
      <c r="D25" s="196"/>
      <c r="E25" s="195"/>
      <c r="F25" s="196"/>
      <c r="G25" s="195"/>
      <c r="H25" s="196"/>
      <c r="I25" s="195"/>
      <c r="J25" s="196"/>
      <c r="K25" s="195"/>
      <c r="L25" s="196"/>
      <c r="M25" s="196"/>
      <c r="N25" s="196"/>
    </row>
    <row r="26" spans="1:25" x14ac:dyDescent="0.35">
      <c r="A26" s="193"/>
      <c r="B26" s="194"/>
      <c r="C26" s="195"/>
      <c r="D26" s="196"/>
      <c r="E26" s="195"/>
      <c r="F26" s="196"/>
      <c r="G26" s="195"/>
      <c r="H26" s="196"/>
      <c r="I26" s="195"/>
      <c r="J26" s="196"/>
      <c r="K26" s="195"/>
      <c r="L26" s="196"/>
      <c r="M26" s="196"/>
      <c r="N26" s="196"/>
    </row>
    <row r="27" spans="1:25" x14ac:dyDescent="0.35">
      <c r="A27" s="193"/>
      <c r="B27" s="194"/>
      <c r="C27" s="197"/>
      <c r="D27" s="198"/>
      <c r="E27" s="197"/>
      <c r="F27" s="198"/>
      <c r="G27" s="197"/>
      <c r="H27" s="198"/>
      <c r="I27" s="197"/>
      <c r="J27" s="198"/>
      <c r="K27" s="197"/>
      <c r="L27" s="198"/>
      <c r="M27" s="198"/>
      <c r="N27" s="198"/>
    </row>
    <row r="28" spans="1:25" x14ac:dyDescent="0.35">
      <c r="A28" s="193"/>
      <c r="B28" s="194"/>
      <c r="C28" s="197"/>
      <c r="D28" s="198"/>
      <c r="E28" s="197"/>
      <c r="F28" s="198"/>
      <c r="G28" s="197"/>
      <c r="H28" s="198"/>
      <c r="I28" s="197"/>
      <c r="J28" s="198"/>
      <c r="K28" s="197"/>
      <c r="L28" s="198"/>
      <c r="M28" s="198"/>
      <c r="N28" s="198"/>
    </row>
    <row r="29" spans="1:25" x14ac:dyDescent="0.35">
      <c r="A29" s="193"/>
      <c r="B29" s="194"/>
      <c r="C29" s="197"/>
      <c r="D29" s="198"/>
      <c r="E29" s="197"/>
      <c r="F29" s="198"/>
      <c r="G29" s="197"/>
      <c r="H29" s="198"/>
      <c r="I29" s="197"/>
      <c r="J29" s="198"/>
      <c r="K29" s="197"/>
      <c r="L29" s="198"/>
      <c r="M29" s="198"/>
      <c r="N29" s="198"/>
    </row>
    <row r="30" spans="1:25" x14ac:dyDescent="0.35">
      <c r="A30" s="193"/>
      <c r="B30" s="194"/>
      <c r="C30" s="197"/>
      <c r="D30" s="198"/>
      <c r="E30" s="197"/>
      <c r="F30" s="198"/>
      <c r="G30" s="197"/>
      <c r="H30" s="198"/>
      <c r="I30" s="197"/>
      <c r="J30" s="198"/>
      <c r="K30" s="197"/>
      <c r="L30" s="198"/>
      <c r="M30" s="198"/>
      <c r="N30" s="198"/>
    </row>
    <row r="31" spans="1:25" x14ac:dyDescent="0.35">
      <c r="A31" s="193"/>
      <c r="B31" s="194"/>
      <c r="C31" s="197"/>
      <c r="D31" s="198"/>
      <c r="E31" s="197"/>
      <c r="F31" s="198"/>
      <c r="G31" s="197"/>
      <c r="H31" s="198"/>
      <c r="I31" s="197"/>
      <c r="J31" s="198"/>
      <c r="K31" s="197"/>
      <c r="L31" s="198"/>
      <c r="M31" s="198"/>
      <c r="N31" s="198"/>
    </row>
    <row r="32" spans="1:25" x14ac:dyDescent="0.35">
      <c r="A32" s="193"/>
      <c r="B32" s="194"/>
      <c r="C32" s="197"/>
      <c r="D32" s="198"/>
      <c r="E32" s="197"/>
      <c r="F32" s="198"/>
      <c r="G32" s="197"/>
      <c r="H32" s="198"/>
      <c r="I32" s="197"/>
      <c r="J32" s="198"/>
      <c r="K32" s="197"/>
      <c r="L32" s="198"/>
      <c r="M32" s="198"/>
      <c r="N32" s="198"/>
    </row>
    <row r="33" spans="1:14" x14ac:dyDescent="0.35">
      <c r="A33" s="193"/>
      <c r="B33" s="194"/>
      <c r="C33" s="197"/>
      <c r="D33" s="198"/>
      <c r="E33" s="197"/>
      <c r="F33" s="198"/>
      <c r="G33" s="197"/>
      <c r="H33" s="198"/>
      <c r="I33" s="197"/>
      <c r="J33" s="198"/>
      <c r="K33" s="197"/>
      <c r="L33" s="198"/>
      <c r="M33" s="198"/>
      <c r="N33" s="198"/>
    </row>
    <row r="34" spans="1:14" x14ac:dyDescent="0.35">
      <c r="A34" s="193"/>
      <c r="B34" s="194"/>
      <c r="C34" s="197"/>
      <c r="D34" s="198"/>
      <c r="E34" s="197"/>
      <c r="F34" s="198"/>
      <c r="G34" s="197"/>
      <c r="H34" s="198"/>
      <c r="I34" s="197"/>
      <c r="J34" s="198"/>
      <c r="K34" s="197"/>
      <c r="L34" s="198"/>
      <c r="M34" s="198"/>
      <c r="N34" s="198"/>
    </row>
    <row r="35" spans="1:14" x14ac:dyDescent="0.35">
      <c r="A35" s="193"/>
      <c r="B35" s="194"/>
      <c r="C35" s="197"/>
      <c r="D35" s="198"/>
      <c r="E35" s="197"/>
      <c r="F35" s="198"/>
      <c r="G35" s="197"/>
      <c r="H35" s="198"/>
      <c r="I35" s="197"/>
      <c r="J35" s="198"/>
      <c r="K35" s="197"/>
      <c r="L35" s="198"/>
      <c r="M35" s="198"/>
      <c r="N35" s="198"/>
    </row>
    <row r="36" spans="1:14" x14ac:dyDescent="0.35">
      <c r="A36" s="193"/>
      <c r="B36" s="194"/>
      <c r="C36" s="197"/>
      <c r="D36" s="198"/>
      <c r="E36" s="197"/>
      <c r="F36" s="198"/>
      <c r="G36" s="197"/>
      <c r="H36" s="198"/>
      <c r="I36" s="197"/>
      <c r="J36" s="198"/>
      <c r="K36" s="197"/>
      <c r="L36" s="198"/>
      <c r="M36" s="198"/>
      <c r="N36" s="198"/>
    </row>
    <row r="37" spans="1:14" x14ac:dyDescent="0.35">
      <c r="A37" s="193"/>
      <c r="B37" s="194"/>
      <c r="C37" s="197"/>
      <c r="D37" s="198"/>
      <c r="E37" s="197"/>
      <c r="F37" s="198"/>
      <c r="G37" s="197"/>
      <c r="H37" s="198"/>
      <c r="I37" s="197"/>
      <c r="J37" s="198"/>
      <c r="K37" s="197"/>
      <c r="L37" s="198"/>
      <c r="M37" s="198"/>
      <c r="N37" s="198"/>
    </row>
    <row r="38" spans="1:14" x14ac:dyDescent="0.35">
      <c r="A38" s="193"/>
      <c r="B38" s="194"/>
      <c r="C38" s="197"/>
      <c r="D38" s="198"/>
      <c r="E38" s="197"/>
      <c r="F38" s="198"/>
      <c r="G38" s="197"/>
      <c r="H38" s="198"/>
      <c r="I38" s="197"/>
      <c r="J38" s="198"/>
      <c r="K38" s="197"/>
      <c r="L38" s="198"/>
      <c r="M38" s="198"/>
      <c r="N38" s="198"/>
    </row>
    <row r="39" spans="1:14" x14ac:dyDescent="0.35">
      <c r="A39" s="193"/>
      <c r="B39" s="194"/>
      <c r="C39" s="197"/>
      <c r="D39" s="198"/>
      <c r="E39" s="197"/>
      <c r="F39" s="198"/>
      <c r="G39" s="197"/>
      <c r="H39" s="198"/>
      <c r="I39" s="197"/>
      <c r="J39" s="198"/>
      <c r="K39" s="197"/>
      <c r="L39" s="198"/>
      <c r="M39" s="198"/>
      <c r="N39" s="198"/>
    </row>
    <row r="40" spans="1:14" x14ac:dyDescent="0.35">
      <c r="A40" s="193"/>
      <c r="B40" s="194"/>
      <c r="C40" s="197"/>
      <c r="D40" s="198"/>
      <c r="E40" s="197"/>
      <c r="F40" s="198"/>
      <c r="G40" s="197"/>
      <c r="H40" s="198"/>
      <c r="I40" s="197"/>
      <c r="J40" s="198"/>
      <c r="K40" s="197"/>
      <c r="L40" s="198"/>
      <c r="M40" s="198"/>
      <c r="N40" s="198"/>
    </row>
    <row r="41" spans="1:14" x14ac:dyDescent="0.35">
      <c r="A41" s="193"/>
      <c r="B41" s="194"/>
      <c r="C41" s="197"/>
      <c r="D41" s="198"/>
      <c r="E41" s="197"/>
      <c r="F41" s="198"/>
      <c r="G41" s="197"/>
      <c r="H41" s="198"/>
      <c r="I41" s="197"/>
      <c r="J41" s="198"/>
      <c r="K41" s="197"/>
      <c r="L41" s="198"/>
      <c r="M41" s="198"/>
      <c r="N41" s="198"/>
    </row>
    <row r="42" spans="1:14" x14ac:dyDescent="0.35">
      <c r="A42" s="193"/>
      <c r="B42" s="194"/>
      <c r="C42" s="197"/>
      <c r="D42" s="198"/>
      <c r="E42" s="197"/>
      <c r="F42" s="198"/>
      <c r="G42" s="197"/>
      <c r="H42" s="198"/>
      <c r="I42" s="197"/>
      <c r="J42" s="198"/>
      <c r="K42" s="197"/>
      <c r="L42" s="198"/>
      <c r="M42" s="198"/>
      <c r="N42" s="198"/>
    </row>
    <row r="43" spans="1:14" x14ac:dyDescent="0.35">
      <c r="A43" s="193"/>
      <c r="B43" s="194"/>
      <c r="C43" s="197"/>
      <c r="D43" s="198"/>
      <c r="E43" s="197"/>
      <c r="F43" s="198"/>
      <c r="G43" s="197"/>
      <c r="H43" s="198"/>
      <c r="I43" s="197"/>
      <c r="J43" s="198"/>
      <c r="K43" s="197"/>
      <c r="L43" s="198"/>
      <c r="M43" s="198"/>
      <c r="N43" s="198"/>
    </row>
    <row r="44" spans="1:14" x14ac:dyDescent="0.35">
      <c r="A44" s="193"/>
      <c r="B44" s="194"/>
      <c r="C44" s="197"/>
      <c r="D44" s="198"/>
      <c r="E44" s="197"/>
      <c r="F44" s="198"/>
      <c r="G44" s="197"/>
      <c r="H44" s="198"/>
      <c r="I44" s="197"/>
      <c r="J44" s="198"/>
      <c r="K44" s="197"/>
      <c r="L44" s="198"/>
      <c r="M44" s="198"/>
      <c r="N44" s="198"/>
    </row>
    <row r="45" spans="1:14" x14ac:dyDescent="0.35">
      <c r="A45" s="193"/>
      <c r="B45" s="194"/>
      <c r="C45" s="197"/>
      <c r="D45" s="198"/>
      <c r="E45" s="197"/>
      <c r="F45" s="198"/>
      <c r="G45" s="197"/>
      <c r="H45" s="198"/>
      <c r="I45" s="197"/>
      <c r="J45" s="198"/>
      <c r="K45" s="197"/>
      <c r="L45" s="198"/>
      <c r="M45" s="198"/>
      <c r="N45" s="198"/>
    </row>
    <row r="46" spans="1:14" x14ac:dyDescent="0.35">
      <c r="A46" s="193"/>
      <c r="B46" s="194"/>
      <c r="C46" s="195"/>
      <c r="D46" s="196"/>
      <c r="E46" s="195"/>
      <c r="F46" s="196"/>
      <c r="G46" s="195"/>
      <c r="H46" s="196"/>
      <c r="I46" s="195"/>
      <c r="J46" s="196"/>
      <c r="K46" s="195"/>
      <c r="L46" s="196"/>
      <c r="M46" s="196"/>
      <c r="N46" s="196"/>
    </row>
    <row r="47" spans="1:14" x14ac:dyDescent="0.35">
      <c r="A47" s="193"/>
      <c r="B47" s="194"/>
      <c r="C47" s="199"/>
      <c r="D47" s="200"/>
      <c r="E47" s="199"/>
      <c r="F47" s="200"/>
      <c r="G47" s="199"/>
      <c r="H47" s="200"/>
      <c r="I47" s="199"/>
      <c r="J47" s="200"/>
      <c r="K47" s="199"/>
      <c r="L47" s="200"/>
      <c r="M47" s="200"/>
      <c r="N47" s="200"/>
    </row>
    <row r="48" spans="1:14" x14ac:dyDescent="0.35">
      <c r="A48" s="193"/>
      <c r="B48" s="201"/>
      <c r="C48" s="199"/>
      <c r="D48" s="200"/>
      <c r="E48" s="199"/>
      <c r="F48" s="200"/>
      <c r="G48" s="199"/>
      <c r="H48" s="200"/>
      <c r="I48" s="199"/>
      <c r="J48" s="200"/>
      <c r="K48" s="199"/>
      <c r="L48" s="200"/>
      <c r="M48" s="200"/>
      <c r="N48" s="200"/>
    </row>
    <row r="49" spans="1:14" x14ac:dyDescent="0.35">
      <c r="A49" s="193"/>
      <c r="B49" s="194"/>
      <c r="C49" s="195"/>
      <c r="D49" s="200"/>
      <c r="E49" s="195"/>
      <c r="F49" s="200"/>
      <c r="G49" s="195"/>
      <c r="H49" s="200"/>
      <c r="I49" s="195"/>
      <c r="J49" s="200"/>
      <c r="K49" s="195"/>
      <c r="L49" s="200"/>
      <c r="M49" s="200"/>
      <c r="N49" s="200"/>
    </row>
    <row r="50" spans="1:14" x14ac:dyDescent="0.35">
      <c r="A50" s="193"/>
      <c r="B50" s="194"/>
      <c r="C50" s="199"/>
      <c r="D50" s="200"/>
      <c r="E50" s="199"/>
      <c r="F50" s="200"/>
      <c r="G50" s="199"/>
      <c r="H50" s="200"/>
      <c r="I50" s="199"/>
      <c r="J50" s="200"/>
      <c r="K50" s="199"/>
      <c r="L50" s="200"/>
      <c r="M50" s="200"/>
      <c r="N50" s="200"/>
    </row>
    <row r="51" spans="1:14" x14ac:dyDescent="0.35">
      <c r="A51" s="193"/>
      <c r="B51" s="194"/>
      <c r="C51" s="195"/>
      <c r="D51" s="195"/>
      <c r="E51" s="195"/>
      <c r="F51" s="195"/>
      <c r="G51" s="195"/>
      <c r="H51" s="195"/>
      <c r="I51" s="195"/>
      <c r="J51" s="195"/>
      <c r="K51" s="195"/>
      <c r="L51" s="195"/>
      <c r="M51" s="195"/>
      <c r="N51" s="195"/>
    </row>
    <row r="52" spans="1:14" x14ac:dyDescent="0.35">
      <c r="A52" s="193"/>
      <c r="B52" s="194"/>
      <c r="C52" s="195"/>
      <c r="D52" s="196"/>
      <c r="E52" s="195"/>
      <c r="F52" s="196"/>
      <c r="G52" s="195"/>
      <c r="H52" s="196"/>
      <c r="I52" s="195"/>
      <c r="J52" s="196"/>
      <c r="K52" s="195"/>
      <c r="L52" s="196"/>
      <c r="M52" s="196"/>
      <c r="N52" s="196"/>
    </row>
    <row r="53" spans="1:14" x14ac:dyDescent="0.35">
      <c r="A53" s="193"/>
      <c r="B53" s="194"/>
      <c r="C53" s="199"/>
      <c r="D53" s="200"/>
      <c r="E53" s="199"/>
      <c r="F53" s="200"/>
      <c r="G53" s="199"/>
      <c r="H53" s="200"/>
      <c r="I53" s="199"/>
      <c r="J53" s="200"/>
      <c r="K53" s="199"/>
      <c r="L53" s="200"/>
      <c r="M53" s="200"/>
      <c r="N53" s="200"/>
    </row>
  </sheetData>
  <mergeCells count="7">
    <mergeCell ref="M3:N3"/>
    <mergeCell ref="B23:L23"/>
    <mergeCell ref="C3:D3"/>
    <mergeCell ref="E3:F3"/>
    <mergeCell ref="G3:H3"/>
    <mergeCell ref="I3:J3"/>
    <mergeCell ref="K3:L3"/>
  </mergeCells>
  <conditionalFormatting sqref="C6:C9 C11:C20">
    <cfRule type="cellIs" dxfId="19" priority="7" operator="between">
      <formula>1</formula>
      <formula>3</formula>
    </cfRule>
  </conditionalFormatting>
  <conditionalFormatting sqref="E6:E20">
    <cfRule type="cellIs" dxfId="18" priority="6" operator="between">
      <formula>1</formula>
      <formula>3</formula>
    </cfRule>
  </conditionalFormatting>
  <conditionalFormatting sqref="G6:G20">
    <cfRule type="cellIs" dxfId="17" priority="5" operator="between">
      <formula>1</formula>
      <formula>3</formula>
    </cfRule>
  </conditionalFormatting>
  <conditionalFormatting sqref="I6:I20">
    <cfRule type="cellIs" dxfId="16" priority="4" operator="between">
      <formula>1</formula>
      <formula>3</formula>
    </cfRule>
  </conditionalFormatting>
  <conditionalFormatting sqref="K6:K20">
    <cfRule type="cellIs" dxfId="15" priority="3" operator="between">
      <formula>1</formula>
      <formula>3</formula>
    </cfRule>
  </conditionalFormatting>
  <conditionalFormatting sqref="C10">
    <cfRule type="cellIs" dxfId="14" priority="2" operator="between">
      <formula>1</formula>
      <formula>3</formula>
    </cfRule>
  </conditionalFormatting>
  <conditionalFormatting sqref="M6:M20">
    <cfRule type="cellIs" dxfId="13" priority="1" operator="between">
      <formula>1</formula>
      <formula>3</formula>
    </cfRule>
  </conditionalFormatting>
  <pageMargins left="0.7" right="0.7" top="0.75" bottom="0.75" header="0.3" footer="0.3"/>
  <pageSetup paperSize="9" orientation="portrait" r:id="rId1"/>
  <headerFooter>
    <oddHeader>&amp;C&amp;"Arial Black"&amp;11&amp;KFF0000OFFICIAL&amp;1#</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47DBD-74BB-47D8-A6A5-5FDFEA087225}">
  <dimension ref="A1:Y52"/>
  <sheetViews>
    <sheetView workbookViewId="0">
      <pane ySplit="4" topLeftCell="A5" activePane="bottomLeft" state="frozen"/>
      <selection pane="bottomLeft"/>
    </sheetView>
  </sheetViews>
  <sheetFormatPr defaultColWidth="8.73046875" defaultRowHeight="12.75" x14ac:dyDescent="0.35"/>
  <cols>
    <col min="1" max="1" width="3.265625" style="192" customWidth="1"/>
    <col min="2" max="2" width="25.3984375" style="192" customWidth="1"/>
    <col min="3" max="14" width="7.73046875" style="192" customWidth="1"/>
    <col min="15" max="16384" width="8.73046875" style="192"/>
  </cols>
  <sheetData>
    <row r="1" spans="1:25" ht="55.5" customHeight="1" x14ac:dyDescent="0.35">
      <c r="A1"/>
      <c r="B1" s="25" t="s">
        <v>476</v>
      </c>
      <c r="C1" s="16"/>
      <c r="D1" s="16"/>
      <c r="E1" s="16"/>
      <c r="F1" s="16"/>
      <c r="G1" s="16"/>
      <c r="H1" s="16"/>
      <c r="I1" s="16"/>
      <c r="J1" s="16"/>
      <c r="K1" s="16"/>
      <c r="L1" s="16"/>
      <c r="M1" s="16"/>
      <c r="N1" s="16"/>
    </row>
    <row r="2" spans="1:25" ht="16.899999999999999" x14ac:dyDescent="0.35">
      <c r="A2" s="16"/>
      <c r="B2" s="138" t="s">
        <v>499</v>
      </c>
      <c r="C2" s="16"/>
      <c r="D2" s="16"/>
      <c r="E2" s="16"/>
      <c r="F2" s="16"/>
      <c r="G2" s="16"/>
      <c r="H2" s="16"/>
      <c r="I2" s="16"/>
      <c r="J2" s="16"/>
      <c r="K2" s="16"/>
      <c r="L2" s="16"/>
      <c r="M2" s="16"/>
      <c r="N2" s="16"/>
    </row>
    <row r="3" spans="1:25" ht="18.75" customHeight="1" x14ac:dyDescent="0.35">
      <c r="A3" s="38"/>
      <c r="B3" s="48"/>
      <c r="C3" s="230" t="s">
        <v>386</v>
      </c>
      <c r="D3" s="230"/>
      <c r="E3" s="230" t="s">
        <v>387</v>
      </c>
      <c r="F3" s="230"/>
      <c r="G3" s="230" t="s">
        <v>388</v>
      </c>
      <c r="H3" s="230"/>
      <c r="I3" s="230" t="s">
        <v>389</v>
      </c>
      <c r="J3" s="231"/>
      <c r="K3" s="230" t="s">
        <v>390</v>
      </c>
      <c r="L3" s="230"/>
      <c r="M3" s="230" t="s">
        <v>391</v>
      </c>
      <c r="N3" s="230"/>
    </row>
    <row r="4" spans="1:25"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row>
    <row r="5" spans="1:25" ht="15" x14ac:dyDescent="0.35">
      <c r="A5" s="15"/>
      <c r="B5" s="33"/>
      <c r="C5" s="45"/>
      <c r="D5" s="45"/>
      <c r="E5" s="45"/>
      <c r="F5" s="45"/>
      <c r="G5" s="45"/>
      <c r="H5" s="45"/>
      <c r="I5" s="45"/>
      <c r="J5" s="45"/>
      <c r="K5" s="45"/>
      <c r="L5" s="45"/>
      <c r="M5" s="45"/>
      <c r="N5" s="45"/>
    </row>
    <row r="6" spans="1:25" ht="15.75" customHeight="1" x14ac:dyDescent="0.35">
      <c r="A6" s="15"/>
      <c r="B6" s="34" t="s">
        <v>478</v>
      </c>
      <c r="C6" s="58">
        <v>780</v>
      </c>
      <c r="D6" s="42">
        <v>3.724216959511077</v>
      </c>
      <c r="E6" s="58">
        <v>689</v>
      </c>
      <c r="F6" s="42">
        <v>3.2493869081305418</v>
      </c>
      <c r="G6" s="58">
        <v>581</v>
      </c>
      <c r="H6" s="42">
        <v>2.3584331236046276</v>
      </c>
      <c r="I6" s="58">
        <v>667</v>
      </c>
      <c r="J6" s="42">
        <v>2.7605330684545981</v>
      </c>
      <c r="K6" s="58">
        <v>453</v>
      </c>
      <c r="L6" s="42">
        <v>2.3126403920767817</v>
      </c>
      <c r="M6" s="58">
        <v>345</v>
      </c>
      <c r="N6" s="42">
        <v>2.2248017024569551</v>
      </c>
      <c r="O6" s="191"/>
      <c r="P6" s="205"/>
      <c r="Q6" s="191"/>
      <c r="R6" s="205"/>
      <c r="S6" s="191"/>
      <c r="T6" s="205"/>
      <c r="U6" s="191"/>
      <c r="V6" s="205"/>
      <c r="W6" s="191"/>
      <c r="X6" s="205"/>
      <c r="Y6" s="191"/>
    </row>
    <row r="7" spans="1:25" ht="15.75" customHeight="1" x14ac:dyDescent="0.35">
      <c r="A7" s="15"/>
      <c r="B7" s="34" t="s">
        <v>479</v>
      </c>
      <c r="C7" s="58">
        <v>409</v>
      </c>
      <c r="D7" s="42">
        <v>1.9528265851795261</v>
      </c>
      <c r="E7" s="58">
        <v>353</v>
      </c>
      <c r="F7" s="42">
        <v>1.6647802301452557</v>
      </c>
      <c r="G7" s="58">
        <v>363</v>
      </c>
      <c r="H7" s="42">
        <v>1.473513294093769</v>
      </c>
      <c r="I7" s="58">
        <v>593</v>
      </c>
      <c r="J7" s="42">
        <v>2.4542670308749277</v>
      </c>
      <c r="K7" s="58">
        <v>246</v>
      </c>
      <c r="L7" s="42">
        <v>1.2558709413926894</v>
      </c>
      <c r="M7" s="58">
        <v>218</v>
      </c>
      <c r="N7" s="42">
        <v>1.4058167279293221</v>
      </c>
      <c r="O7" s="191"/>
      <c r="P7" s="205"/>
      <c r="Q7" s="191"/>
      <c r="R7" s="205"/>
      <c r="S7" s="191"/>
      <c r="T7" s="205"/>
      <c r="U7" s="191"/>
      <c r="V7" s="205"/>
      <c r="W7" s="191"/>
      <c r="X7" s="205"/>
      <c r="Y7" s="191"/>
    </row>
    <row r="8" spans="1:25" ht="15.75" customHeight="1" x14ac:dyDescent="0.35">
      <c r="A8" s="6"/>
      <c r="B8" s="34" t="s">
        <v>480</v>
      </c>
      <c r="C8" s="58">
        <v>1037</v>
      </c>
      <c r="D8" s="42">
        <v>4.9512987012987013</v>
      </c>
      <c r="E8" s="58">
        <v>742</v>
      </c>
      <c r="F8" s="42">
        <v>3.4993397472175056</v>
      </c>
      <c r="G8" s="58">
        <v>728</v>
      </c>
      <c r="H8" s="42">
        <v>2.9551451187335092</v>
      </c>
      <c r="I8" s="58">
        <v>896</v>
      </c>
      <c r="J8" s="42">
        <v>3.7083022928565517</v>
      </c>
      <c r="K8" s="58">
        <v>437</v>
      </c>
      <c r="L8" s="42">
        <v>2.2309577292219727</v>
      </c>
      <c r="M8" s="58">
        <v>495</v>
      </c>
      <c r="N8" s="42">
        <v>3.1921067904817177</v>
      </c>
      <c r="O8" s="191"/>
      <c r="P8" s="205"/>
      <c r="Q8" s="191"/>
      <c r="R8" s="205"/>
      <c r="S8" s="191"/>
      <c r="T8" s="205"/>
      <c r="U8" s="191"/>
      <c r="V8" s="205"/>
      <c r="W8" s="191"/>
      <c r="X8" s="205"/>
      <c r="Y8" s="191"/>
    </row>
    <row r="9" spans="1:25" ht="15.75" customHeight="1" x14ac:dyDescent="0.35">
      <c r="A9" s="6"/>
      <c r="B9" s="34" t="s">
        <v>481</v>
      </c>
      <c r="C9" s="58">
        <v>2318</v>
      </c>
      <c r="D9" s="42">
        <v>11.067608861726509</v>
      </c>
      <c r="E9" s="58">
        <v>2308</v>
      </c>
      <c r="F9" s="42">
        <v>10.884738728541784</v>
      </c>
      <c r="G9" s="58">
        <v>2923</v>
      </c>
      <c r="H9" s="42">
        <v>11.865232392936878</v>
      </c>
      <c r="I9" s="58">
        <v>2494</v>
      </c>
      <c r="J9" s="42">
        <v>10.321993212482411</v>
      </c>
      <c r="K9" s="58">
        <v>1958</v>
      </c>
      <c r="L9" s="42">
        <v>9.9959158668572599</v>
      </c>
      <c r="M9" s="58">
        <v>1876</v>
      </c>
      <c r="N9" s="42">
        <v>12.09776230089637</v>
      </c>
      <c r="O9" s="191"/>
      <c r="P9" s="205"/>
      <c r="Q9" s="191"/>
      <c r="R9" s="205"/>
      <c r="S9" s="191"/>
      <c r="T9" s="205"/>
      <c r="U9" s="191"/>
      <c r="V9" s="205"/>
      <c r="W9" s="191"/>
      <c r="X9" s="205"/>
      <c r="Y9" s="191"/>
    </row>
    <row r="10" spans="1:25" ht="15.75" customHeight="1" x14ac:dyDescent="0.35">
      <c r="A10" s="16"/>
      <c r="B10" s="34" t="s">
        <v>482</v>
      </c>
      <c r="C10" s="58">
        <v>1274</v>
      </c>
      <c r="D10" s="55">
        <v>6.0828877005347595</v>
      </c>
      <c r="E10" s="58">
        <v>1302</v>
      </c>
      <c r="F10" s="55">
        <v>6.140350877192982</v>
      </c>
      <c r="G10" s="58">
        <v>1412</v>
      </c>
      <c r="H10" s="55">
        <v>5.7316825654556522</v>
      </c>
      <c r="I10" s="58">
        <v>1262</v>
      </c>
      <c r="J10" s="55">
        <v>5.2230775598046524</v>
      </c>
      <c r="K10" s="58">
        <v>735</v>
      </c>
      <c r="L10" s="55">
        <v>3.7522973248927913</v>
      </c>
      <c r="M10" s="58">
        <v>766</v>
      </c>
      <c r="N10" s="55">
        <v>4.9397046495131232</v>
      </c>
      <c r="O10" s="191"/>
      <c r="P10" s="205"/>
      <c r="Q10" s="191"/>
      <c r="R10" s="205"/>
      <c r="S10" s="191"/>
      <c r="T10" s="205"/>
      <c r="U10" s="191"/>
      <c r="V10" s="205"/>
      <c r="W10" s="191"/>
      <c r="X10" s="205"/>
      <c r="Y10" s="191"/>
    </row>
    <row r="11" spans="1:25" ht="15.75" customHeight="1" x14ac:dyDescent="0.35">
      <c r="A11" s="16"/>
      <c r="B11" s="34" t="s">
        <v>483</v>
      </c>
      <c r="C11" s="58">
        <v>45</v>
      </c>
      <c r="D11" s="42">
        <v>0.21485867074102369</v>
      </c>
      <c r="E11" s="58">
        <v>48</v>
      </c>
      <c r="F11" s="42">
        <v>0.22637238256932654</v>
      </c>
      <c r="G11" s="58">
        <v>43</v>
      </c>
      <c r="H11" s="42">
        <v>0.17454840673838035</v>
      </c>
      <c r="I11" s="58">
        <v>35</v>
      </c>
      <c r="J11" s="42">
        <v>0.14485555831470906</v>
      </c>
      <c r="K11" s="58">
        <v>44</v>
      </c>
      <c r="L11" s="42">
        <v>0.22462732285072493</v>
      </c>
      <c r="M11" s="58">
        <v>29</v>
      </c>
      <c r="N11" s="42">
        <v>0.18701231701812085</v>
      </c>
      <c r="O11" s="191"/>
      <c r="P11" s="205"/>
      <c r="Q11" s="191"/>
      <c r="R11" s="205"/>
      <c r="S11" s="191"/>
      <c r="T11" s="205"/>
      <c r="U11" s="191"/>
      <c r="V11" s="205"/>
      <c r="W11" s="191"/>
      <c r="X11" s="205"/>
      <c r="Y11" s="191"/>
    </row>
    <row r="12" spans="1:25" ht="15.75" customHeight="1" x14ac:dyDescent="0.35">
      <c r="A12" s="16"/>
      <c r="B12" s="34" t="s">
        <v>484</v>
      </c>
      <c r="C12" s="58">
        <v>303</v>
      </c>
      <c r="D12" s="42">
        <v>1.4467150496562262</v>
      </c>
      <c r="E12" s="58">
        <v>317</v>
      </c>
      <c r="F12" s="42">
        <v>1.4950009432182607</v>
      </c>
      <c r="G12" s="58">
        <v>449</v>
      </c>
      <c r="H12" s="42">
        <v>1.8226101075705299</v>
      </c>
      <c r="I12" s="58">
        <v>361</v>
      </c>
      <c r="J12" s="42">
        <v>1.4940816157602848</v>
      </c>
      <c r="K12" s="58">
        <v>246</v>
      </c>
      <c r="L12" s="42">
        <v>1.2558709413926894</v>
      </c>
      <c r="M12" s="58">
        <v>264</v>
      </c>
      <c r="N12" s="42">
        <v>1.7024569549235831</v>
      </c>
      <c r="O12" s="191"/>
      <c r="P12" s="205"/>
      <c r="Q12" s="191"/>
      <c r="R12" s="205"/>
      <c r="S12" s="191"/>
      <c r="T12" s="205"/>
      <c r="U12" s="191"/>
      <c r="V12" s="205"/>
      <c r="W12" s="191"/>
      <c r="X12" s="205"/>
      <c r="Y12" s="191"/>
    </row>
    <row r="13" spans="1:25" ht="15.75" customHeight="1" x14ac:dyDescent="0.35">
      <c r="A13" s="16"/>
      <c r="B13" s="34" t="s">
        <v>485</v>
      </c>
      <c r="C13" s="58">
        <v>1708</v>
      </c>
      <c r="D13" s="42">
        <v>8.1550802139037444</v>
      </c>
      <c r="E13" s="58">
        <v>1480</v>
      </c>
      <c r="F13" s="42">
        <v>6.9798151292209027</v>
      </c>
      <c r="G13" s="58">
        <v>1536</v>
      </c>
      <c r="H13" s="42">
        <v>6.2350314593058656</v>
      </c>
      <c r="I13" s="58">
        <v>1363</v>
      </c>
      <c r="J13" s="42">
        <v>5.6410893137985267</v>
      </c>
      <c r="K13" s="58">
        <v>934</v>
      </c>
      <c r="L13" s="42">
        <v>4.7682254441494791</v>
      </c>
      <c r="M13" s="58">
        <v>1055</v>
      </c>
      <c r="N13" s="42">
        <v>6.8033791191075004</v>
      </c>
      <c r="O13" s="191"/>
      <c r="P13" s="205"/>
      <c r="Q13" s="191"/>
      <c r="R13" s="205"/>
      <c r="S13" s="191"/>
      <c r="T13" s="205"/>
      <c r="U13" s="191"/>
      <c r="V13" s="205"/>
      <c r="W13" s="191"/>
      <c r="X13" s="205"/>
      <c r="Y13" s="191"/>
    </row>
    <row r="14" spans="1:25" ht="15.75" customHeight="1" x14ac:dyDescent="0.35">
      <c r="A14" s="16"/>
      <c r="B14" s="34" t="s">
        <v>486</v>
      </c>
      <c r="C14" s="58">
        <v>2045</v>
      </c>
      <c r="D14" s="42">
        <v>9.7641329258976306</v>
      </c>
      <c r="E14" s="58">
        <v>1839</v>
      </c>
      <c r="F14" s="42">
        <v>8.6728919071873225</v>
      </c>
      <c r="G14" s="58">
        <v>1795</v>
      </c>
      <c r="H14" s="42">
        <v>7.286381165009133</v>
      </c>
      <c r="I14" s="58">
        <v>1914</v>
      </c>
      <c r="J14" s="42">
        <v>7.9215296746958028</v>
      </c>
      <c r="K14" s="58">
        <v>2049</v>
      </c>
      <c r="L14" s="42">
        <v>10.460486011843987</v>
      </c>
      <c r="M14" s="58">
        <v>1898</v>
      </c>
      <c r="N14" s="42">
        <v>12.239633713806668</v>
      </c>
      <c r="O14" s="191"/>
      <c r="P14" s="205"/>
      <c r="Q14" s="191"/>
      <c r="R14" s="205"/>
      <c r="S14" s="191"/>
      <c r="T14" s="205"/>
      <c r="U14" s="191"/>
      <c r="V14" s="205"/>
      <c r="W14" s="191"/>
      <c r="X14" s="205"/>
      <c r="Y14" s="191"/>
    </row>
    <row r="15" spans="1:25" ht="15.75" customHeight="1" x14ac:dyDescent="0.35">
      <c r="A15" s="16"/>
      <c r="B15" s="34" t="s">
        <v>487</v>
      </c>
      <c r="C15" s="58">
        <v>273</v>
      </c>
      <c r="D15" s="42">
        <v>1.303475935828877</v>
      </c>
      <c r="E15" s="58">
        <v>228</v>
      </c>
      <c r="F15" s="42">
        <v>1.0752688172043012</v>
      </c>
      <c r="G15" s="58">
        <v>188</v>
      </c>
      <c r="H15" s="42">
        <v>0.76314187132129085</v>
      </c>
      <c r="I15" s="58">
        <v>219</v>
      </c>
      <c r="J15" s="42">
        <v>0.90638192202632228</v>
      </c>
      <c r="K15" s="58">
        <v>202</v>
      </c>
      <c r="L15" s="42">
        <v>1.0312436185419644</v>
      </c>
      <c r="M15" s="58">
        <v>241</v>
      </c>
      <c r="N15" s="42">
        <v>1.5541368414264525</v>
      </c>
      <c r="O15" s="191"/>
      <c r="P15" s="205"/>
      <c r="Q15" s="191"/>
      <c r="R15" s="205"/>
      <c r="S15" s="191"/>
      <c r="T15" s="205"/>
      <c r="U15" s="191"/>
      <c r="V15" s="205"/>
      <c r="W15" s="191"/>
      <c r="X15" s="205"/>
      <c r="Y15" s="191"/>
    </row>
    <row r="16" spans="1:25" ht="15.75" customHeight="1" x14ac:dyDescent="0.35">
      <c r="A16" s="16"/>
      <c r="B16" s="34" t="s">
        <v>488</v>
      </c>
      <c r="C16" s="58">
        <v>3785</v>
      </c>
      <c r="D16" s="42">
        <v>18.072001527883881</v>
      </c>
      <c r="E16" s="58">
        <v>4475</v>
      </c>
      <c r="F16" s="42">
        <v>21.104508583286172</v>
      </c>
      <c r="G16" s="58">
        <v>4209</v>
      </c>
      <c r="H16" s="42">
        <v>17.085447533996348</v>
      </c>
      <c r="I16" s="58">
        <v>4460</v>
      </c>
      <c r="J16" s="42">
        <v>18.458736859531495</v>
      </c>
      <c r="K16" s="58">
        <v>4370</v>
      </c>
      <c r="L16" s="42">
        <v>22.309577292219725</v>
      </c>
      <c r="M16" s="58">
        <v>2161</v>
      </c>
      <c r="N16" s="42">
        <v>13.93564196814342</v>
      </c>
      <c r="O16" s="191"/>
      <c r="P16" s="205"/>
      <c r="Q16" s="191"/>
      <c r="R16" s="205"/>
      <c r="S16" s="191"/>
      <c r="T16" s="205"/>
      <c r="U16" s="191"/>
      <c r="V16" s="205"/>
      <c r="W16" s="191"/>
      <c r="X16" s="205"/>
      <c r="Y16" s="191"/>
    </row>
    <row r="17" spans="1:25" ht="15.75" customHeight="1" x14ac:dyDescent="0.35">
      <c r="A17" s="16"/>
      <c r="B17" s="34" t="s">
        <v>489</v>
      </c>
      <c r="C17" s="58">
        <v>6775</v>
      </c>
      <c r="D17" s="42">
        <v>32.348166539343012</v>
      </c>
      <c r="E17" s="58">
        <v>5608</v>
      </c>
      <c r="F17" s="42">
        <v>26.447840030182984</v>
      </c>
      <c r="G17" s="58">
        <v>7203</v>
      </c>
      <c r="H17" s="42">
        <v>29.238887761315201</v>
      </c>
      <c r="I17" s="58">
        <v>6320</v>
      </c>
      <c r="J17" s="42">
        <v>26.156775101398889</v>
      </c>
      <c r="K17" s="58">
        <v>4639</v>
      </c>
      <c r="L17" s="42">
        <v>23.682867061466204</v>
      </c>
      <c r="M17" s="58">
        <v>3837</v>
      </c>
      <c r="N17" s="42">
        <v>24.743664151673439</v>
      </c>
      <c r="O17" s="191"/>
      <c r="P17" s="205"/>
      <c r="Q17" s="191"/>
      <c r="R17" s="205"/>
      <c r="S17" s="191"/>
      <c r="T17" s="205"/>
      <c r="U17" s="191"/>
      <c r="V17" s="205"/>
      <c r="W17" s="191"/>
      <c r="X17" s="205"/>
      <c r="Y17" s="191"/>
    </row>
    <row r="18" spans="1:25" ht="15.75" customHeight="1" x14ac:dyDescent="0.35">
      <c r="A18" s="16"/>
      <c r="B18" s="34" t="s">
        <v>490</v>
      </c>
      <c r="C18" s="58" t="s">
        <v>231</v>
      </c>
      <c r="D18" s="42" t="s">
        <v>231</v>
      </c>
      <c r="E18" s="58">
        <v>1628</v>
      </c>
      <c r="F18" s="42">
        <v>7.677796642142992</v>
      </c>
      <c r="G18" s="58">
        <v>3000</v>
      </c>
      <c r="H18" s="42">
        <v>12.177795818956769</v>
      </c>
      <c r="I18" s="58">
        <v>3402</v>
      </c>
      <c r="J18" s="42">
        <v>14.079960268189721</v>
      </c>
      <c r="K18" s="58">
        <v>3172</v>
      </c>
      <c r="L18" s="42">
        <v>16.193587910965899</v>
      </c>
      <c r="M18" s="58">
        <v>2247</v>
      </c>
      <c r="N18" s="42">
        <v>14.49023021861095</v>
      </c>
      <c r="O18" s="191"/>
      <c r="P18" s="205"/>
      <c r="Q18" s="191"/>
      <c r="R18" s="205"/>
      <c r="S18" s="191"/>
      <c r="T18" s="205"/>
      <c r="U18" s="191"/>
      <c r="V18" s="205"/>
      <c r="W18" s="191"/>
      <c r="X18" s="205"/>
      <c r="Y18" s="191"/>
    </row>
    <row r="19" spans="1:25" ht="15.75" customHeight="1" x14ac:dyDescent="0.35">
      <c r="A19" s="16"/>
      <c r="B19" s="37" t="s">
        <v>491</v>
      </c>
      <c r="C19" s="58">
        <v>99</v>
      </c>
      <c r="D19" s="42">
        <v>0.47268907563025209</v>
      </c>
      <c r="E19" s="58">
        <v>86</v>
      </c>
      <c r="F19" s="42">
        <v>0.40558385210337672</v>
      </c>
      <c r="G19" s="58">
        <v>89</v>
      </c>
      <c r="H19" s="42">
        <v>0.36127460929571747</v>
      </c>
      <c r="I19" s="58">
        <v>81</v>
      </c>
      <c r="J19" s="42">
        <v>0.33523714924261233</v>
      </c>
      <c r="K19" s="58">
        <v>56</v>
      </c>
      <c r="L19" s="42">
        <v>0.28588931999183176</v>
      </c>
      <c r="M19" s="58">
        <v>44</v>
      </c>
      <c r="N19" s="42">
        <v>0.28374282582059718</v>
      </c>
      <c r="O19" s="191"/>
      <c r="P19" s="205"/>
      <c r="Q19" s="191"/>
      <c r="R19" s="205"/>
      <c r="S19" s="191"/>
      <c r="T19" s="205"/>
      <c r="U19" s="191"/>
      <c r="V19" s="205"/>
      <c r="W19" s="191"/>
      <c r="X19" s="205"/>
      <c r="Y19" s="191"/>
    </row>
    <row r="20" spans="1:25" ht="15.75" customHeight="1" x14ac:dyDescent="0.35">
      <c r="A20" s="16"/>
      <c r="B20" s="34" t="s">
        <v>492</v>
      </c>
      <c r="C20" s="58">
        <v>93</v>
      </c>
      <c r="D20" s="42">
        <v>0.4440412528647823</v>
      </c>
      <c r="E20" s="58">
        <v>101</v>
      </c>
      <c r="F20" s="42">
        <v>0.47632522165629126</v>
      </c>
      <c r="G20" s="58">
        <v>116</v>
      </c>
      <c r="H20" s="42">
        <v>0.47087477166632846</v>
      </c>
      <c r="I20" s="58">
        <v>95</v>
      </c>
      <c r="J20" s="42">
        <v>0.39317937256849594</v>
      </c>
      <c r="K20" s="58">
        <v>47</v>
      </c>
      <c r="L20" s="42">
        <v>0.23994282213600163</v>
      </c>
      <c r="M20" s="58">
        <v>31</v>
      </c>
      <c r="N20" s="42">
        <v>0.19990971819178438</v>
      </c>
      <c r="O20" s="191"/>
      <c r="P20" s="205"/>
      <c r="Q20" s="191"/>
      <c r="R20" s="205"/>
      <c r="S20" s="191"/>
      <c r="T20" s="205"/>
      <c r="U20" s="191"/>
      <c r="V20" s="205"/>
      <c r="W20" s="191"/>
      <c r="X20" s="205"/>
      <c r="Y20" s="191"/>
    </row>
    <row r="21" spans="1:25" ht="15.75" customHeight="1" x14ac:dyDescent="0.35">
      <c r="A21" s="16"/>
      <c r="B21" s="36" t="s">
        <v>470</v>
      </c>
      <c r="C21" s="40">
        <v>20944</v>
      </c>
      <c r="D21" s="64">
        <v>100</v>
      </c>
      <c r="E21" s="40">
        <v>21204</v>
      </c>
      <c r="F21" s="64">
        <v>100</v>
      </c>
      <c r="G21" s="40">
        <v>24635</v>
      </c>
      <c r="H21" s="64">
        <v>100</v>
      </c>
      <c r="I21" s="40">
        <v>24162</v>
      </c>
      <c r="J21" s="64">
        <v>100</v>
      </c>
      <c r="K21" s="40">
        <v>19588</v>
      </c>
      <c r="L21" s="64">
        <v>100</v>
      </c>
      <c r="M21" s="40">
        <v>15507</v>
      </c>
      <c r="N21" s="64">
        <v>100</v>
      </c>
      <c r="O21" s="206"/>
      <c r="P21" s="207"/>
      <c r="Q21" s="191"/>
      <c r="R21" s="205"/>
      <c r="S21" s="191"/>
      <c r="T21" s="205"/>
      <c r="U21" s="191"/>
      <c r="V21" s="205"/>
      <c r="W21" s="191"/>
      <c r="X21" s="205"/>
      <c r="Y21" s="191"/>
    </row>
    <row r="22" spans="1:25" x14ac:dyDescent="0.35">
      <c r="A22" s="16"/>
      <c r="B22" s="34"/>
      <c r="C22" s="58"/>
      <c r="D22" s="63"/>
      <c r="E22" s="58"/>
      <c r="F22" s="63"/>
      <c r="G22" s="58"/>
      <c r="H22" s="63"/>
      <c r="I22" s="58"/>
      <c r="J22" s="63"/>
      <c r="K22" s="58"/>
      <c r="L22" s="63"/>
      <c r="M22" s="63"/>
      <c r="N22" s="63"/>
      <c r="O22" s="191"/>
    </row>
    <row r="23" spans="1:25" x14ac:dyDescent="0.35">
      <c r="A23" s="16"/>
      <c r="B23" s="34" t="s">
        <v>500</v>
      </c>
      <c r="C23" s="77"/>
      <c r="D23" s="76"/>
      <c r="E23" s="77"/>
      <c r="F23" s="76"/>
      <c r="G23" s="77"/>
      <c r="H23" s="76"/>
      <c r="I23" s="77"/>
      <c r="J23" s="76"/>
      <c r="K23" s="77"/>
      <c r="L23" s="76"/>
      <c r="M23" s="76"/>
      <c r="N23" s="76"/>
    </row>
    <row r="24" spans="1:25" ht="24" customHeight="1" x14ac:dyDescent="0.35">
      <c r="A24" s="16"/>
      <c r="B24" s="234" t="s">
        <v>501</v>
      </c>
      <c r="C24" s="234"/>
      <c r="D24" s="234"/>
      <c r="E24" s="234"/>
      <c r="F24" s="234"/>
      <c r="G24" s="234"/>
      <c r="H24" s="234"/>
      <c r="I24" s="234"/>
      <c r="J24" s="234"/>
      <c r="K24" s="234"/>
      <c r="L24" s="234"/>
      <c r="M24" s="211"/>
      <c r="N24" s="211"/>
    </row>
    <row r="25" spans="1:25" x14ac:dyDescent="0.35">
      <c r="A25" s="16"/>
      <c r="B25" s="34"/>
      <c r="C25" s="75"/>
      <c r="D25" s="79"/>
      <c r="E25" s="75"/>
      <c r="F25" s="79"/>
      <c r="G25" s="75"/>
      <c r="H25" s="79"/>
      <c r="I25" s="75"/>
      <c r="J25" s="79"/>
      <c r="K25" s="75"/>
      <c r="L25" s="79"/>
      <c r="M25" s="79"/>
      <c r="N25" s="79"/>
    </row>
    <row r="26" spans="1:25" x14ac:dyDescent="0.35">
      <c r="A26" s="193"/>
      <c r="B26" s="194"/>
      <c r="C26" s="197"/>
      <c r="D26" s="198"/>
      <c r="E26" s="197"/>
      <c r="F26" s="198"/>
      <c r="G26" s="197"/>
      <c r="H26" s="198"/>
      <c r="I26" s="197"/>
      <c r="J26" s="198"/>
      <c r="K26" s="197"/>
      <c r="L26" s="198"/>
      <c r="M26" s="198"/>
      <c r="N26" s="198"/>
    </row>
    <row r="27" spans="1:25" x14ac:dyDescent="0.35">
      <c r="A27" s="193"/>
      <c r="B27" s="194"/>
      <c r="C27" s="197"/>
      <c r="D27" s="198"/>
      <c r="E27" s="197"/>
      <c r="F27" s="198"/>
      <c r="G27" s="197"/>
      <c r="H27" s="198"/>
      <c r="I27" s="197"/>
      <c r="J27" s="198"/>
      <c r="K27" s="197"/>
      <c r="L27" s="198"/>
      <c r="M27" s="198"/>
      <c r="N27" s="198"/>
    </row>
    <row r="28" spans="1:25" x14ac:dyDescent="0.35">
      <c r="A28" s="193"/>
      <c r="B28" s="194"/>
      <c r="C28" s="197"/>
      <c r="D28" s="198"/>
      <c r="E28" s="197"/>
      <c r="F28" s="198"/>
      <c r="G28" s="197"/>
      <c r="H28" s="198"/>
      <c r="I28" s="197"/>
      <c r="J28" s="198"/>
      <c r="K28" s="197"/>
      <c r="L28" s="198"/>
      <c r="M28" s="198"/>
      <c r="N28" s="198"/>
    </row>
    <row r="29" spans="1:25" x14ac:dyDescent="0.35">
      <c r="A29" s="193"/>
      <c r="B29" s="194"/>
      <c r="C29" s="197"/>
      <c r="D29" s="198"/>
      <c r="E29" s="197"/>
      <c r="F29" s="198"/>
      <c r="G29" s="197"/>
      <c r="H29" s="198"/>
      <c r="I29" s="197"/>
      <c r="J29" s="198"/>
      <c r="K29" s="197"/>
      <c r="L29" s="198"/>
      <c r="M29" s="198"/>
      <c r="N29" s="198"/>
    </row>
    <row r="30" spans="1:25" x14ac:dyDescent="0.35">
      <c r="A30" s="193"/>
      <c r="B30" s="194"/>
      <c r="C30" s="197"/>
      <c r="D30" s="198"/>
      <c r="E30" s="197"/>
      <c r="F30" s="198"/>
      <c r="G30" s="197"/>
      <c r="H30" s="198"/>
      <c r="I30" s="197"/>
      <c r="J30" s="198"/>
      <c r="K30" s="197"/>
      <c r="L30" s="198"/>
      <c r="M30" s="198"/>
      <c r="N30" s="198"/>
    </row>
    <row r="31" spans="1:25" x14ac:dyDescent="0.35">
      <c r="A31" s="193"/>
      <c r="B31" s="194"/>
      <c r="C31" s="197"/>
      <c r="D31" s="198"/>
      <c r="E31" s="197"/>
      <c r="F31" s="198"/>
      <c r="G31" s="197"/>
      <c r="H31" s="198"/>
      <c r="I31" s="197"/>
      <c r="J31" s="198"/>
      <c r="K31" s="197"/>
      <c r="L31" s="198"/>
      <c r="M31" s="198"/>
      <c r="N31" s="198"/>
    </row>
    <row r="32" spans="1:25" x14ac:dyDescent="0.35">
      <c r="A32" s="193"/>
      <c r="B32" s="194"/>
      <c r="C32" s="197"/>
      <c r="D32" s="198"/>
      <c r="E32" s="197"/>
      <c r="F32" s="198"/>
      <c r="G32" s="197"/>
      <c r="H32" s="198"/>
      <c r="I32" s="197"/>
      <c r="J32" s="198"/>
      <c r="K32" s="197"/>
      <c r="L32" s="198"/>
      <c r="M32" s="198"/>
      <c r="N32" s="198"/>
    </row>
    <row r="33" spans="1:14" x14ac:dyDescent="0.35">
      <c r="A33" s="193"/>
      <c r="B33" s="194"/>
      <c r="C33" s="197"/>
      <c r="D33" s="198"/>
      <c r="E33" s="197"/>
      <c r="F33" s="198"/>
      <c r="G33" s="197"/>
      <c r="H33" s="198"/>
      <c r="I33" s="197"/>
      <c r="J33" s="198"/>
      <c r="K33" s="197"/>
      <c r="L33" s="198"/>
      <c r="M33" s="198"/>
      <c r="N33" s="198"/>
    </row>
    <row r="34" spans="1:14" x14ac:dyDescent="0.35">
      <c r="A34" s="193"/>
      <c r="B34" s="194"/>
      <c r="C34" s="197"/>
      <c r="D34" s="198"/>
      <c r="E34" s="197"/>
      <c r="F34" s="198"/>
      <c r="G34" s="197"/>
      <c r="H34" s="198"/>
      <c r="I34" s="197"/>
      <c r="J34" s="198"/>
      <c r="K34" s="197"/>
      <c r="L34" s="198"/>
      <c r="M34" s="198"/>
      <c r="N34" s="198"/>
    </row>
    <row r="35" spans="1:14" x14ac:dyDescent="0.35">
      <c r="A35" s="193"/>
      <c r="B35" s="194"/>
      <c r="C35" s="197"/>
      <c r="D35" s="198"/>
      <c r="E35" s="197"/>
      <c r="F35" s="198"/>
      <c r="G35" s="197"/>
      <c r="H35" s="198"/>
      <c r="I35" s="197"/>
      <c r="J35" s="198"/>
      <c r="K35" s="197"/>
      <c r="L35" s="198"/>
      <c r="M35" s="198"/>
      <c r="N35" s="198"/>
    </row>
    <row r="36" spans="1:14" x14ac:dyDescent="0.35">
      <c r="A36" s="193"/>
      <c r="B36" s="194"/>
      <c r="C36" s="197"/>
      <c r="D36" s="198"/>
      <c r="E36" s="197"/>
      <c r="F36" s="198"/>
      <c r="G36" s="197"/>
      <c r="H36" s="198"/>
      <c r="I36" s="197"/>
      <c r="J36" s="198"/>
      <c r="K36" s="197"/>
      <c r="L36" s="198"/>
      <c r="M36" s="198"/>
      <c r="N36" s="198"/>
    </row>
    <row r="37" spans="1:14" x14ac:dyDescent="0.35">
      <c r="A37" s="193"/>
      <c r="B37" s="194"/>
      <c r="C37" s="197"/>
      <c r="D37" s="198"/>
      <c r="E37" s="197"/>
      <c r="F37" s="198"/>
      <c r="G37" s="197"/>
      <c r="H37" s="198"/>
      <c r="I37" s="197"/>
      <c r="J37" s="198"/>
      <c r="K37" s="197"/>
      <c r="L37" s="198"/>
      <c r="M37" s="198"/>
      <c r="N37" s="198"/>
    </row>
    <row r="38" spans="1:14" x14ac:dyDescent="0.35">
      <c r="A38" s="193"/>
      <c r="B38" s="194"/>
      <c r="C38" s="197"/>
      <c r="D38" s="198"/>
      <c r="E38" s="197"/>
      <c r="F38" s="198"/>
      <c r="G38" s="197"/>
      <c r="H38" s="198"/>
      <c r="I38" s="197"/>
      <c r="J38" s="198"/>
      <c r="K38" s="197"/>
      <c r="L38" s="198"/>
      <c r="M38" s="198"/>
      <c r="N38" s="198"/>
    </row>
    <row r="39" spans="1:14" x14ac:dyDescent="0.35">
      <c r="A39" s="193"/>
      <c r="B39" s="194"/>
      <c r="C39" s="197"/>
      <c r="D39" s="198"/>
      <c r="E39" s="197"/>
      <c r="F39" s="198"/>
      <c r="G39" s="197"/>
      <c r="H39" s="198"/>
      <c r="I39" s="197"/>
      <c r="J39" s="198"/>
      <c r="K39" s="197"/>
      <c r="L39" s="198"/>
      <c r="M39" s="198"/>
      <c r="N39" s="198"/>
    </row>
    <row r="40" spans="1:14" x14ac:dyDescent="0.35">
      <c r="A40" s="193"/>
      <c r="B40" s="194"/>
      <c r="C40" s="197"/>
      <c r="D40" s="198"/>
      <c r="E40" s="197"/>
      <c r="F40" s="198"/>
      <c r="G40" s="197"/>
      <c r="H40" s="198"/>
      <c r="I40" s="197"/>
      <c r="J40" s="198"/>
      <c r="K40" s="197"/>
      <c r="L40" s="198"/>
      <c r="M40" s="198"/>
      <c r="N40" s="198"/>
    </row>
    <row r="41" spans="1:14" x14ac:dyDescent="0.35">
      <c r="A41" s="193"/>
      <c r="B41" s="194"/>
      <c r="C41" s="197"/>
      <c r="D41" s="198"/>
      <c r="E41" s="197"/>
      <c r="F41" s="198"/>
      <c r="G41" s="197"/>
      <c r="H41" s="198"/>
      <c r="I41" s="197"/>
      <c r="J41" s="198"/>
      <c r="K41" s="197"/>
      <c r="L41" s="198"/>
      <c r="M41" s="198"/>
      <c r="N41" s="198"/>
    </row>
    <row r="42" spans="1:14" x14ac:dyDescent="0.35">
      <c r="A42" s="193"/>
      <c r="B42" s="194"/>
      <c r="C42" s="197"/>
      <c r="D42" s="198"/>
      <c r="E42" s="197"/>
      <c r="F42" s="198"/>
      <c r="G42" s="197"/>
      <c r="H42" s="198"/>
      <c r="I42" s="197"/>
      <c r="J42" s="198"/>
      <c r="K42" s="197"/>
      <c r="L42" s="198"/>
      <c r="M42" s="198"/>
      <c r="N42" s="198"/>
    </row>
    <row r="43" spans="1:14" x14ac:dyDescent="0.35">
      <c r="A43" s="193"/>
      <c r="B43" s="194"/>
      <c r="C43" s="197"/>
      <c r="D43" s="198"/>
      <c r="E43" s="197"/>
      <c r="F43" s="198"/>
      <c r="G43" s="197"/>
      <c r="H43" s="198"/>
      <c r="I43" s="197"/>
      <c r="J43" s="198"/>
      <c r="K43" s="197"/>
      <c r="L43" s="198"/>
      <c r="M43" s="198"/>
      <c r="N43" s="198"/>
    </row>
    <row r="44" spans="1:14" x14ac:dyDescent="0.35">
      <c r="A44" s="193"/>
      <c r="B44" s="194"/>
      <c r="C44" s="197"/>
      <c r="D44" s="198"/>
      <c r="E44" s="197"/>
      <c r="F44" s="198"/>
      <c r="G44" s="197"/>
      <c r="H44" s="198"/>
      <c r="I44" s="197"/>
      <c r="J44" s="198"/>
      <c r="K44" s="197"/>
      <c r="L44" s="198"/>
      <c r="M44" s="198"/>
      <c r="N44" s="198"/>
    </row>
    <row r="45" spans="1:14" x14ac:dyDescent="0.35">
      <c r="A45" s="193"/>
      <c r="B45" s="194"/>
      <c r="C45" s="195"/>
      <c r="D45" s="196"/>
      <c r="E45" s="195"/>
      <c r="F45" s="196"/>
      <c r="G45" s="195"/>
      <c r="H45" s="196"/>
      <c r="I45" s="195"/>
      <c r="J45" s="196"/>
      <c r="K45" s="195"/>
      <c r="L45" s="196"/>
      <c r="M45" s="196"/>
      <c r="N45" s="196"/>
    </row>
    <row r="46" spans="1:14" x14ac:dyDescent="0.35">
      <c r="A46" s="193"/>
      <c r="B46" s="194"/>
      <c r="C46" s="199"/>
      <c r="D46" s="200"/>
      <c r="E46" s="199"/>
      <c r="F46" s="200"/>
      <c r="G46" s="199"/>
      <c r="H46" s="200"/>
      <c r="I46" s="199"/>
      <c r="J46" s="200"/>
      <c r="K46" s="199"/>
      <c r="L46" s="200"/>
      <c r="M46" s="200"/>
      <c r="N46" s="200"/>
    </row>
    <row r="47" spans="1:14" x14ac:dyDescent="0.35">
      <c r="A47" s="193"/>
      <c r="B47" s="201"/>
      <c r="C47" s="199"/>
      <c r="D47" s="200"/>
      <c r="E47" s="199"/>
      <c r="F47" s="200"/>
      <c r="G47" s="199"/>
      <c r="H47" s="200"/>
      <c r="I47" s="199"/>
      <c r="J47" s="200"/>
      <c r="K47" s="199"/>
      <c r="L47" s="200"/>
      <c r="M47" s="200"/>
      <c r="N47" s="200"/>
    </row>
    <row r="48" spans="1:14" x14ac:dyDescent="0.35">
      <c r="A48" s="193"/>
      <c r="B48" s="194"/>
      <c r="C48" s="195"/>
      <c r="D48" s="200"/>
      <c r="E48" s="195"/>
      <c r="F48" s="200"/>
      <c r="G48" s="195"/>
      <c r="H48" s="200"/>
      <c r="I48" s="195"/>
      <c r="J48" s="200"/>
      <c r="K48" s="195"/>
      <c r="L48" s="200"/>
      <c r="M48" s="200"/>
      <c r="N48" s="200"/>
    </row>
    <row r="49" spans="1:14" x14ac:dyDescent="0.35">
      <c r="A49" s="193"/>
      <c r="B49" s="194"/>
      <c r="C49" s="199"/>
      <c r="D49" s="200"/>
      <c r="E49" s="199"/>
      <c r="F49" s="200"/>
      <c r="G49" s="199"/>
      <c r="H49" s="200"/>
      <c r="I49" s="199"/>
      <c r="J49" s="200"/>
      <c r="K49" s="199"/>
      <c r="L49" s="200"/>
      <c r="M49" s="200"/>
      <c r="N49" s="200"/>
    </row>
    <row r="50" spans="1:14" x14ac:dyDescent="0.35">
      <c r="A50" s="193"/>
      <c r="B50" s="194"/>
      <c r="C50" s="195"/>
      <c r="D50" s="195"/>
      <c r="E50" s="195"/>
      <c r="F50" s="195"/>
      <c r="G50" s="195"/>
      <c r="H50" s="195"/>
      <c r="I50" s="195"/>
      <c r="J50" s="195"/>
      <c r="K50" s="195"/>
      <c r="L50" s="195"/>
      <c r="M50" s="195"/>
      <c r="N50" s="195"/>
    </row>
    <row r="51" spans="1:14" x14ac:dyDescent="0.35">
      <c r="A51" s="193"/>
      <c r="B51" s="194"/>
      <c r="C51" s="195"/>
      <c r="D51" s="196"/>
      <c r="E51" s="195"/>
      <c r="F51" s="196"/>
      <c r="G51" s="195"/>
      <c r="H51" s="196"/>
      <c r="I51" s="195"/>
      <c r="J51" s="196"/>
      <c r="K51" s="195"/>
      <c r="L51" s="196"/>
      <c r="M51" s="196"/>
      <c r="N51" s="196"/>
    </row>
    <row r="52" spans="1:14" x14ac:dyDescent="0.35">
      <c r="A52" s="193"/>
      <c r="B52" s="194"/>
      <c r="C52" s="199"/>
      <c r="D52" s="200"/>
      <c r="E52" s="199"/>
      <c r="F52" s="200"/>
      <c r="G52" s="199"/>
      <c r="H52" s="200"/>
      <c r="I52" s="199"/>
      <c r="J52" s="200"/>
      <c r="K52" s="199"/>
      <c r="L52" s="200"/>
      <c r="M52" s="200"/>
      <c r="N52" s="200"/>
    </row>
  </sheetData>
  <mergeCells count="7">
    <mergeCell ref="M3:N3"/>
    <mergeCell ref="B24:L24"/>
    <mergeCell ref="C3:D3"/>
    <mergeCell ref="E3:F3"/>
    <mergeCell ref="G3:H3"/>
    <mergeCell ref="I3:J3"/>
    <mergeCell ref="K3:L3"/>
  </mergeCells>
  <conditionalFormatting sqref="C6:C20">
    <cfRule type="cellIs" dxfId="12" priority="6" operator="between">
      <formula>1</formula>
      <formula>3</formula>
    </cfRule>
  </conditionalFormatting>
  <conditionalFormatting sqref="E6:E20">
    <cfRule type="cellIs" dxfId="11" priority="5" operator="between">
      <formula>1</formula>
      <formula>3</formula>
    </cfRule>
  </conditionalFormatting>
  <conditionalFormatting sqref="G6:G20">
    <cfRule type="cellIs" dxfId="10" priority="4" operator="between">
      <formula>1</formula>
      <formula>3</formula>
    </cfRule>
  </conditionalFormatting>
  <conditionalFormatting sqref="I6:I20">
    <cfRule type="cellIs" dxfId="9" priority="3" operator="between">
      <formula>1</formula>
      <formula>3</formula>
    </cfRule>
  </conditionalFormatting>
  <conditionalFormatting sqref="K6:K20">
    <cfRule type="cellIs" dxfId="8" priority="2" operator="between">
      <formula>1</formula>
      <formula>3</formula>
    </cfRule>
  </conditionalFormatting>
  <conditionalFormatting sqref="M6:M20">
    <cfRule type="cellIs" dxfId="7" priority="1" operator="between">
      <formula>1</formula>
      <formula>3</formula>
    </cfRule>
  </conditionalFormatting>
  <pageMargins left="0.7" right="0.7" top="0.75" bottom="0.75" header="0.3" footer="0.3"/>
  <pageSetup paperSize="9" orientation="portrait" r:id="rId1"/>
  <headerFooter>
    <oddHeader>&amp;C&amp;"Arial Black"&amp;11&amp;KFF0000OFFICIAL&amp;1#</odd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A1465-493B-4C85-8C6D-D98A0E466105}">
  <dimension ref="A1:Y53"/>
  <sheetViews>
    <sheetView workbookViewId="0">
      <pane ySplit="4" topLeftCell="A5" activePane="bottomLeft" state="frozen"/>
      <selection pane="bottomLeft"/>
    </sheetView>
  </sheetViews>
  <sheetFormatPr defaultColWidth="8.73046875" defaultRowHeight="12.75" x14ac:dyDescent="0.35"/>
  <cols>
    <col min="1" max="1" width="3.265625" style="192" customWidth="1"/>
    <col min="2" max="2" width="25.3984375" style="192" customWidth="1"/>
    <col min="3" max="14" width="7.73046875" style="192" customWidth="1"/>
    <col min="15" max="16384" width="8.73046875" style="192"/>
  </cols>
  <sheetData>
    <row r="1" spans="1:25" ht="55.5" customHeight="1" x14ac:dyDescent="0.35">
      <c r="A1"/>
      <c r="B1" s="25" t="s">
        <v>476</v>
      </c>
      <c r="C1" s="16"/>
      <c r="D1" s="16"/>
      <c r="E1" s="16"/>
      <c r="F1" s="16"/>
      <c r="G1" s="16"/>
      <c r="H1" s="16"/>
      <c r="I1" s="16"/>
      <c r="J1" s="16"/>
      <c r="K1" s="16"/>
      <c r="L1" s="16"/>
      <c r="M1" s="16"/>
      <c r="N1" s="16"/>
    </row>
    <row r="2" spans="1:25" ht="16.899999999999999" x14ac:dyDescent="0.35">
      <c r="A2" s="16"/>
      <c r="B2" s="138" t="s">
        <v>502</v>
      </c>
      <c r="C2" s="16"/>
      <c r="D2" s="16"/>
      <c r="E2" s="16"/>
      <c r="F2" s="16"/>
      <c r="G2" s="16"/>
      <c r="H2" s="16"/>
      <c r="I2" s="16"/>
      <c r="J2" s="16"/>
      <c r="K2" s="16"/>
      <c r="L2" s="16"/>
      <c r="M2" s="16"/>
      <c r="N2" s="16"/>
    </row>
    <row r="3" spans="1:25" ht="18.75" customHeight="1" x14ac:dyDescent="0.35">
      <c r="A3" s="38"/>
      <c r="B3" s="48"/>
      <c r="C3" s="230" t="s">
        <v>386</v>
      </c>
      <c r="D3" s="230"/>
      <c r="E3" s="230" t="s">
        <v>387</v>
      </c>
      <c r="F3" s="230"/>
      <c r="G3" s="230" t="s">
        <v>388</v>
      </c>
      <c r="H3" s="230"/>
      <c r="I3" s="230" t="s">
        <v>389</v>
      </c>
      <c r="J3" s="231"/>
      <c r="K3" s="230" t="s">
        <v>390</v>
      </c>
      <c r="L3" s="230"/>
      <c r="M3" s="230" t="s">
        <v>391</v>
      </c>
      <c r="N3" s="230"/>
    </row>
    <row r="4" spans="1:25"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row>
    <row r="5" spans="1:25" ht="15" x14ac:dyDescent="0.35">
      <c r="A5" s="15"/>
      <c r="B5" s="33"/>
      <c r="C5" s="45"/>
      <c r="D5" s="45"/>
      <c r="E5" s="45"/>
      <c r="F5" s="45"/>
      <c r="G5" s="45"/>
      <c r="H5" s="45"/>
      <c r="I5" s="45"/>
      <c r="J5" s="45"/>
      <c r="K5" s="45"/>
      <c r="L5" s="45"/>
      <c r="M5" s="45"/>
      <c r="N5" s="45"/>
    </row>
    <row r="6" spans="1:25" ht="15.75" customHeight="1" x14ac:dyDescent="0.35">
      <c r="A6" s="15"/>
      <c r="B6" s="34" t="s">
        <v>478</v>
      </c>
      <c r="C6" s="58">
        <v>224</v>
      </c>
      <c r="D6" s="42">
        <v>2.2266401590457257</v>
      </c>
      <c r="E6" s="58">
        <v>233</v>
      </c>
      <c r="F6" s="42">
        <v>2.1612095352935721</v>
      </c>
      <c r="G6" s="58">
        <v>199</v>
      </c>
      <c r="H6" s="42">
        <v>1.557486107850043</v>
      </c>
      <c r="I6" s="58">
        <v>255</v>
      </c>
      <c r="J6" s="42">
        <v>1.8802536499041438</v>
      </c>
      <c r="K6" s="58">
        <v>210</v>
      </c>
      <c r="L6" s="42">
        <v>1.749271137026239</v>
      </c>
      <c r="M6" s="58">
        <v>162</v>
      </c>
      <c r="N6" s="42">
        <v>1.5</v>
      </c>
      <c r="O6" s="191"/>
      <c r="P6" s="205"/>
      <c r="Q6" s="191"/>
      <c r="R6" s="205"/>
      <c r="S6" s="191"/>
      <c r="T6" s="205"/>
      <c r="U6" s="191"/>
      <c r="V6" s="205"/>
      <c r="W6" s="191"/>
      <c r="X6" s="205"/>
      <c r="Y6" s="191"/>
    </row>
    <row r="7" spans="1:25" ht="15.75" customHeight="1" x14ac:dyDescent="0.35">
      <c r="A7" s="15"/>
      <c r="B7" s="34" t="s">
        <v>479</v>
      </c>
      <c r="C7" s="58">
        <v>264</v>
      </c>
      <c r="D7" s="42">
        <v>2.624254473161034</v>
      </c>
      <c r="E7" s="58">
        <v>255</v>
      </c>
      <c r="F7" s="42">
        <v>2.3652722381968276</v>
      </c>
      <c r="G7" s="58">
        <v>236</v>
      </c>
      <c r="H7" s="42">
        <v>1.8470689520231665</v>
      </c>
      <c r="I7" s="58">
        <v>228</v>
      </c>
      <c r="J7" s="42">
        <v>1.6811679693260579</v>
      </c>
      <c r="K7" s="58">
        <v>197</v>
      </c>
      <c r="L7" s="42">
        <v>1.6409829237817575</v>
      </c>
      <c r="M7" s="58">
        <v>147</v>
      </c>
      <c r="N7" s="42">
        <v>1.3</v>
      </c>
      <c r="O7" s="191"/>
      <c r="P7" s="205"/>
      <c r="Q7" s="191"/>
      <c r="R7" s="205"/>
      <c r="S7" s="191"/>
      <c r="T7" s="205"/>
      <c r="U7" s="191"/>
      <c r="V7" s="205"/>
      <c r="W7" s="191"/>
      <c r="X7" s="205"/>
      <c r="Y7" s="191"/>
    </row>
    <row r="8" spans="1:25" ht="15.75" customHeight="1" x14ac:dyDescent="0.35">
      <c r="A8" s="6"/>
      <c r="B8" s="34" t="s">
        <v>480</v>
      </c>
      <c r="C8" s="58">
        <v>611</v>
      </c>
      <c r="D8" s="42">
        <v>6.0735586481113319</v>
      </c>
      <c r="E8" s="58">
        <v>510</v>
      </c>
      <c r="F8" s="42">
        <v>4.7305444763936553</v>
      </c>
      <c r="G8" s="58">
        <v>506</v>
      </c>
      <c r="H8" s="42">
        <v>3.9602410581513654</v>
      </c>
      <c r="I8" s="58">
        <v>439</v>
      </c>
      <c r="J8" s="42">
        <v>3.2369856953251732</v>
      </c>
      <c r="K8" s="58">
        <v>316</v>
      </c>
      <c r="L8" s="42">
        <v>2.6322365680966264</v>
      </c>
      <c r="M8" s="58">
        <v>333</v>
      </c>
      <c r="N8" s="42">
        <v>3</v>
      </c>
      <c r="O8" s="191"/>
      <c r="P8" s="205"/>
      <c r="Q8" s="191"/>
      <c r="R8" s="205"/>
      <c r="S8" s="191"/>
      <c r="T8" s="205"/>
      <c r="U8" s="191"/>
      <c r="V8" s="205"/>
      <c r="W8" s="191"/>
      <c r="X8" s="205"/>
      <c r="Y8" s="191"/>
    </row>
    <row r="9" spans="1:25" ht="15.75" customHeight="1" x14ac:dyDescent="0.35">
      <c r="A9" s="6"/>
      <c r="B9" s="34" t="s">
        <v>481</v>
      </c>
      <c r="C9" s="58">
        <v>1025</v>
      </c>
      <c r="D9" s="42">
        <v>10.188866799204771</v>
      </c>
      <c r="E9" s="58">
        <v>959</v>
      </c>
      <c r="F9" s="42">
        <v>8.895278731101012</v>
      </c>
      <c r="G9" s="58">
        <v>1084</v>
      </c>
      <c r="H9" s="42">
        <v>8.4839946779369182</v>
      </c>
      <c r="I9" s="58">
        <v>1207</v>
      </c>
      <c r="J9" s="42">
        <v>8.899867276212948</v>
      </c>
      <c r="K9" s="58">
        <v>1299</v>
      </c>
      <c r="L9" s="42">
        <v>10.820491461890878</v>
      </c>
      <c r="M9" s="58">
        <v>1346</v>
      </c>
      <c r="N9" s="42">
        <v>12.2</v>
      </c>
      <c r="O9" s="191"/>
      <c r="P9" s="205"/>
      <c r="Q9" s="191"/>
      <c r="R9" s="205"/>
      <c r="S9" s="191"/>
      <c r="T9" s="205"/>
      <c r="U9" s="191"/>
      <c r="V9" s="205"/>
      <c r="W9" s="191"/>
      <c r="X9" s="205"/>
      <c r="Y9" s="191"/>
    </row>
    <row r="10" spans="1:25" ht="15.75" customHeight="1" x14ac:dyDescent="0.35">
      <c r="A10" s="16"/>
      <c r="B10" s="34" t="s">
        <v>482</v>
      </c>
      <c r="C10" s="58">
        <v>350</v>
      </c>
      <c r="D10" s="55">
        <v>3.4791252485089466</v>
      </c>
      <c r="E10" s="58">
        <v>335</v>
      </c>
      <c r="F10" s="55">
        <v>3.1073184305723029</v>
      </c>
      <c r="G10" s="58">
        <v>300</v>
      </c>
      <c r="H10" s="55">
        <v>2.3479690068091101</v>
      </c>
      <c r="I10" s="58">
        <v>339</v>
      </c>
      <c r="J10" s="55">
        <v>2.4996313228137441</v>
      </c>
      <c r="K10" s="58">
        <v>369</v>
      </c>
      <c r="L10" s="55">
        <v>3.0737192836318203</v>
      </c>
      <c r="M10" s="58">
        <v>382</v>
      </c>
      <c r="N10" s="55">
        <v>3.5</v>
      </c>
      <c r="O10" s="191"/>
      <c r="P10" s="205"/>
      <c r="Q10" s="191"/>
      <c r="R10" s="205"/>
      <c r="S10" s="191"/>
      <c r="T10" s="205"/>
      <c r="U10" s="191"/>
      <c r="V10" s="205"/>
      <c r="W10" s="191"/>
      <c r="X10" s="205"/>
      <c r="Y10" s="191"/>
    </row>
    <row r="11" spans="1:25" ht="15.75" customHeight="1" x14ac:dyDescent="0.35">
      <c r="A11" s="16"/>
      <c r="B11" s="34" t="s">
        <v>483</v>
      </c>
      <c r="C11" s="58">
        <v>28</v>
      </c>
      <c r="D11" s="42">
        <v>0.27833001988071571</v>
      </c>
      <c r="E11" s="58">
        <v>40</v>
      </c>
      <c r="F11" s="42">
        <v>0.37102309618773771</v>
      </c>
      <c r="G11" s="58">
        <v>41</v>
      </c>
      <c r="H11" s="42">
        <v>0.32088909759724504</v>
      </c>
      <c r="I11" s="58">
        <v>33</v>
      </c>
      <c r="J11" s="42">
        <v>0.24332694292877158</v>
      </c>
      <c r="K11" s="58">
        <v>35</v>
      </c>
      <c r="L11" s="42">
        <v>0.29154518950437319</v>
      </c>
      <c r="M11" s="58">
        <v>29</v>
      </c>
      <c r="N11" s="42">
        <v>0.3</v>
      </c>
      <c r="O11" s="191"/>
      <c r="P11" s="205"/>
      <c r="Q11" s="191"/>
      <c r="R11" s="205"/>
      <c r="S11" s="191"/>
      <c r="T11" s="205"/>
      <c r="U11" s="191"/>
      <c r="V11" s="205"/>
      <c r="W11" s="191"/>
      <c r="X11" s="205"/>
      <c r="Y11" s="191"/>
    </row>
    <row r="12" spans="1:25" ht="15.75" customHeight="1" x14ac:dyDescent="0.35">
      <c r="A12" s="16"/>
      <c r="B12" s="34" t="s">
        <v>484</v>
      </c>
      <c r="C12" s="58">
        <v>215</v>
      </c>
      <c r="D12" s="42">
        <v>2.1371769383697812</v>
      </c>
      <c r="E12" s="58">
        <v>224</v>
      </c>
      <c r="F12" s="42">
        <v>2.0777293386513311</v>
      </c>
      <c r="G12" s="58">
        <v>185</v>
      </c>
      <c r="H12" s="42">
        <v>1.4479142208656179</v>
      </c>
      <c r="I12" s="58">
        <v>222</v>
      </c>
      <c r="J12" s="42">
        <v>1.6369267069753723</v>
      </c>
      <c r="K12" s="58">
        <v>170</v>
      </c>
      <c r="L12" s="42">
        <v>1.4160766347355267</v>
      </c>
      <c r="M12" s="58">
        <v>172</v>
      </c>
      <c r="N12" s="42">
        <v>1.6</v>
      </c>
      <c r="O12" s="191"/>
      <c r="P12" s="205"/>
      <c r="Q12" s="191"/>
      <c r="R12" s="205"/>
      <c r="S12" s="191"/>
      <c r="T12" s="205"/>
      <c r="U12" s="191"/>
      <c r="V12" s="205"/>
      <c r="W12" s="191"/>
      <c r="X12" s="205"/>
      <c r="Y12" s="191"/>
    </row>
    <row r="13" spans="1:25" ht="15.75" customHeight="1" x14ac:dyDescent="0.35">
      <c r="A13" s="16"/>
      <c r="B13" s="34" t="s">
        <v>485</v>
      </c>
      <c r="C13" s="58">
        <v>696</v>
      </c>
      <c r="D13" s="42">
        <v>6.9184890656063622</v>
      </c>
      <c r="E13" s="58">
        <v>624</v>
      </c>
      <c r="F13" s="42">
        <v>5.7879603005287077</v>
      </c>
      <c r="G13" s="58">
        <v>626</v>
      </c>
      <c r="H13" s="42">
        <v>4.8994286608750093</v>
      </c>
      <c r="I13" s="58">
        <v>639</v>
      </c>
      <c r="J13" s="42">
        <v>4.7116944403480314</v>
      </c>
      <c r="K13" s="58">
        <v>474</v>
      </c>
      <c r="L13" s="42">
        <v>3.9483548521449396</v>
      </c>
      <c r="M13" s="58">
        <v>489</v>
      </c>
      <c r="N13" s="42">
        <v>4.4000000000000004</v>
      </c>
      <c r="O13" s="191"/>
      <c r="P13" s="205"/>
      <c r="Q13" s="191"/>
      <c r="R13" s="205"/>
      <c r="S13" s="191"/>
      <c r="T13" s="205"/>
      <c r="U13" s="191"/>
      <c r="V13" s="205"/>
      <c r="W13" s="191"/>
      <c r="X13" s="205"/>
      <c r="Y13" s="191"/>
    </row>
    <row r="14" spans="1:25" ht="15.75" customHeight="1" x14ac:dyDescent="0.35">
      <c r="A14" s="16"/>
      <c r="B14" s="34" t="s">
        <v>486</v>
      </c>
      <c r="C14" s="58">
        <v>623</v>
      </c>
      <c r="D14" s="42">
        <v>6.1928429423459246</v>
      </c>
      <c r="E14" s="58">
        <v>689</v>
      </c>
      <c r="F14" s="42">
        <v>6.3908728318337813</v>
      </c>
      <c r="G14" s="58">
        <v>801</v>
      </c>
      <c r="H14" s="42">
        <v>6.2690772481803245</v>
      </c>
      <c r="I14" s="58">
        <v>918</v>
      </c>
      <c r="J14" s="42">
        <v>6.7689131396549183</v>
      </c>
      <c r="K14" s="58">
        <v>1108</v>
      </c>
      <c r="L14" s="42">
        <v>9.2294877134527269</v>
      </c>
      <c r="M14" s="58">
        <v>1187</v>
      </c>
      <c r="N14" s="42">
        <v>10.8</v>
      </c>
      <c r="O14" s="191"/>
      <c r="P14" s="205"/>
      <c r="Q14" s="191"/>
      <c r="R14" s="205"/>
      <c r="S14" s="191"/>
      <c r="T14" s="205"/>
      <c r="U14" s="191"/>
      <c r="V14" s="205"/>
      <c r="W14" s="191"/>
      <c r="X14" s="205"/>
      <c r="Y14" s="191"/>
    </row>
    <row r="15" spans="1:25" ht="15.75" customHeight="1" x14ac:dyDescent="0.35">
      <c r="A15" s="16"/>
      <c r="B15" s="34" t="s">
        <v>487</v>
      </c>
      <c r="C15" s="58">
        <v>959</v>
      </c>
      <c r="D15" s="42">
        <v>9.5328031809145131</v>
      </c>
      <c r="E15" s="58">
        <v>1068</v>
      </c>
      <c r="F15" s="42">
        <v>9.9063166682125967</v>
      </c>
      <c r="G15" s="58">
        <v>1018</v>
      </c>
      <c r="H15" s="42">
        <v>7.967441496438914</v>
      </c>
      <c r="I15" s="58">
        <v>1067</v>
      </c>
      <c r="J15" s="42">
        <v>7.8675711546969476</v>
      </c>
      <c r="K15" s="58">
        <v>701</v>
      </c>
      <c r="L15" s="42">
        <v>5.8392336526447313</v>
      </c>
      <c r="M15" s="58">
        <v>628</v>
      </c>
      <c r="N15" s="42">
        <v>5.7</v>
      </c>
      <c r="O15" s="191"/>
      <c r="P15" s="205"/>
      <c r="Q15" s="191"/>
      <c r="R15" s="205"/>
      <c r="S15" s="191"/>
      <c r="T15" s="205"/>
      <c r="U15" s="191"/>
      <c r="V15" s="205"/>
      <c r="W15" s="191"/>
      <c r="X15" s="205"/>
      <c r="Y15" s="191"/>
    </row>
    <row r="16" spans="1:25" ht="15.75" customHeight="1" x14ac:dyDescent="0.35">
      <c r="A16" s="16"/>
      <c r="B16" s="34" t="s">
        <v>488</v>
      </c>
      <c r="C16" s="58">
        <v>1698</v>
      </c>
      <c r="D16" s="42">
        <v>16.878727634194831</v>
      </c>
      <c r="E16" s="58">
        <v>1909</v>
      </c>
      <c r="F16" s="42">
        <v>17.707077265559782</v>
      </c>
      <c r="G16" s="58">
        <v>1817</v>
      </c>
      <c r="H16" s="42">
        <v>14.220865617907178</v>
      </c>
      <c r="I16" s="58">
        <v>1975</v>
      </c>
      <c r="J16" s="42">
        <v>14.562748857100722</v>
      </c>
      <c r="K16" s="58">
        <v>1869</v>
      </c>
      <c r="L16" s="42">
        <v>15.568513119533527</v>
      </c>
      <c r="M16" s="58">
        <v>1698</v>
      </c>
      <c r="N16" s="42">
        <v>15.4</v>
      </c>
      <c r="O16" s="191"/>
      <c r="P16" s="205"/>
      <c r="Q16" s="191"/>
      <c r="R16" s="205"/>
      <c r="S16" s="191"/>
      <c r="T16" s="205"/>
      <c r="U16" s="191"/>
      <c r="V16" s="205"/>
      <c r="W16" s="191"/>
      <c r="X16" s="205"/>
      <c r="Y16" s="191"/>
    </row>
    <row r="17" spans="1:25" ht="15.75" customHeight="1" x14ac:dyDescent="0.35">
      <c r="A17" s="16"/>
      <c r="B17" s="34" t="s">
        <v>489</v>
      </c>
      <c r="C17" s="58">
        <v>2000</v>
      </c>
      <c r="D17" s="42">
        <v>19.880715705765407</v>
      </c>
      <c r="E17" s="58">
        <v>1659</v>
      </c>
      <c r="F17" s="42">
        <v>15.388182914386419</v>
      </c>
      <c r="G17" s="58">
        <v>1950</v>
      </c>
      <c r="H17" s="42">
        <v>15.261798544259216</v>
      </c>
      <c r="I17" s="58">
        <v>1823</v>
      </c>
      <c r="J17" s="42">
        <v>13.441970210883349</v>
      </c>
      <c r="K17" s="58">
        <v>1665</v>
      </c>
      <c r="L17" s="42">
        <v>13.869221157850895</v>
      </c>
      <c r="M17" s="58">
        <v>1441</v>
      </c>
      <c r="N17" s="42">
        <v>13.1</v>
      </c>
      <c r="O17" s="191"/>
      <c r="P17" s="205"/>
      <c r="Q17" s="191"/>
      <c r="R17" s="205"/>
      <c r="S17" s="191"/>
      <c r="T17" s="205"/>
      <c r="U17" s="191"/>
      <c r="V17" s="205"/>
      <c r="W17" s="191"/>
      <c r="X17" s="205"/>
      <c r="Y17" s="191"/>
    </row>
    <row r="18" spans="1:25" ht="15.75" customHeight="1" x14ac:dyDescent="0.35">
      <c r="A18" s="16"/>
      <c r="B18" s="34" t="s">
        <v>490</v>
      </c>
      <c r="C18" s="58" t="s">
        <v>231</v>
      </c>
      <c r="D18" s="42" t="s">
        <v>231</v>
      </c>
      <c r="E18" s="58">
        <v>738</v>
      </c>
      <c r="F18" s="42">
        <v>6.8453761246637601</v>
      </c>
      <c r="G18" s="58">
        <v>2213</v>
      </c>
      <c r="H18" s="42">
        <v>17.320184706895205</v>
      </c>
      <c r="I18" s="58">
        <v>2664</v>
      </c>
      <c r="J18" s="42">
        <v>19.643120483704468</v>
      </c>
      <c r="K18" s="58">
        <v>2218</v>
      </c>
      <c r="L18" s="42">
        <v>18.475635152019994</v>
      </c>
      <c r="M18" s="58">
        <v>1804</v>
      </c>
      <c r="N18" s="42">
        <v>16.399999999999999</v>
      </c>
      <c r="O18" s="191"/>
      <c r="P18" s="205"/>
      <c r="Q18" s="191"/>
      <c r="R18" s="205"/>
      <c r="S18" s="191"/>
      <c r="T18" s="205"/>
      <c r="U18" s="191"/>
      <c r="V18" s="205"/>
      <c r="W18" s="191"/>
      <c r="X18" s="205"/>
      <c r="Y18" s="191"/>
    </row>
    <row r="19" spans="1:25" ht="15.75" customHeight="1" x14ac:dyDescent="0.35">
      <c r="A19" s="16"/>
      <c r="B19" s="37" t="s">
        <v>491</v>
      </c>
      <c r="C19" s="58">
        <v>1293</v>
      </c>
      <c r="D19" s="42">
        <v>12.852882703777336</v>
      </c>
      <c r="E19" s="58">
        <v>1480</v>
      </c>
      <c r="F19" s="42">
        <v>13.727854558946294</v>
      </c>
      <c r="G19" s="58">
        <v>1702</v>
      </c>
      <c r="H19" s="42">
        <v>13.320810831963684</v>
      </c>
      <c r="I19" s="58">
        <v>1669</v>
      </c>
      <c r="J19" s="42">
        <v>12.30644447721575</v>
      </c>
      <c r="K19" s="58">
        <v>1311</v>
      </c>
      <c r="L19" s="42">
        <v>10.920449812578092</v>
      </c>
      <c r="M19" s="58">
        <v>1175</v>
      </c>
      <c r="N19" s="42">
        <v>10.7</v>
      </c>
      <c r="O19" s="191"/>
      <c r="P19" s="205"/>
      <c r="Q19" s="191"/>
      <c r="R19" s="205"/>
      <c r="S19" s="191"/>
      <c r="T19" s="205"/>
      <c r="U19" s="191"/>
      <c r="V19" s="205"/>
      <c r="W19" s="191"/>
      <c r="X19" s="205"/>
      <c r="Y19" s="191"/>
    </row>
    <row r="20" spans="1:25" ht="15.75" customHeight="1" x14ac:dyDescent="0.35">
      <c r="A20" s="16"/>
      <c r="B20" s="34" t="s">
        <v>492</v>
      </c>
      <c r="C20" s="58">
        <v>74</v>
      </c>
      <c r="D20" s="42">
        <v>0.73558648111332003</v>
      </c>
      <c r="E20" s="58">
        <v>58</v>
      </c>
      <c r="F20" s="42">
        <v>0.53798348947221963</v>
      </c>
      <c r="G20" s="58">
        <v>99</v>
      </c>
      <c r="H20" s="42">
        <v>0.77482977224700633</v>
      </c>
      <c r="I20" s="58">
        <v>84</v>
      </c>
      <c r="J20" s="42">
        <v>0.61937767290960033</v>
      </c>
      <c r="K20" s="58">
        <v>63</v>
      </c>
      <c r="L20" s="42">
        <v>0.52478134110787178</v>
      </c>
      <c r="M20" s="58">
        <v>33</v>
      </c>
      <c r="N20" s="42">
        <v>0.3</v>
      </c>
      <c r="O20" s="191"/>
      <c r="P20" s="205"/>
      <c r="Q20" s="191"/>
      <c r="R20" s="205"/>
      <c r="S20" s="191"/>
      <c r="T20" s="205"/>
      <c r="U20" s="191"/>
      <c r="V20" s="205"/>
      <c r="W20" s="191"/>
      <c r="X20" s="205"/>
      <c r="Y20" s="191"/>
    </row>
    <row r="21" spans="1:25" ht="15.75" customHeight="1" x14ac:dyDescent="0.35">
      <c r="A21" s="16"/>
      <c r="B21" s="36" t="s">
        <v>470</v>
      </c>
      <c r="C21" s="40">
        <v>10060</v>
      </c>
      <c r="D21" s="64">
        <v>100</v>
      </c>
      <c r="E21" s="40">
        <v>10781</v>
      </c>
      <c r="F21" s="64">
        <v>100</v>
      </c>
      <c r="G21" s="40">
        <v>12777</v>
      </c>
      <c r="H21" s="64">
        <v>100</v>
      </c>
      <c r="I21" s="40">
        <v>13562</v>
      </c>
      <c r="J21" s="64">
        <v>100</v>
      </c>
      <c r="K21" s="40">
        <v>12005</v>
      </c>
      <c r="L21" s="64">
        <v>100</v>
      </c>
      <c r="M21" s="40">
        <v>11026</v>
      </c>
      <c r="N21" s="64">
        <v>100</v>
      </c>
      <c r="O21" s="191"/>
      <c r="P21" s="205"/>
      <c r="Q21" s="191"/>
      <c r="R21" s="205"/>
      <c r="S21" s="191"/>
      <c r="T21" s="205"/>
      <c r="U21" s="191"/>
      <c r="V21" s="205"/>
      <c r="W21" s="191"/>
      <c r="X21" s="205"/>
      <c r="Y21" s="191"/>
    </row>
    <row r="22" spans="1:25" x14ac:dyDescent="0.35">
      <c r="A22" s="16"/>
      <c r="B22" s="34"/>
      <c r="C22" s="58"/>
      <c r="D22" s="63"/>
      <c r="E22" s="58"/>
      <c r="F22" s="63"/>
      <c r="G22" s="58"/>
      <c r="H22" s="63"/>
      <c r="I22" s="58"/>
      <c r="J22" s="63"/>
      <c r="K22" s="58"/>
      <c r="L22" s="63"/>
      <c r="M22" s="63"/>
      <c r="N22" s="63"/>
      <c r="O22" s="191"/>
    </row>
    <row r="23" spans="1:25" ht="23.25" customHeight="1" x14ac:dyDescent="0.35">
      <c r="A23" s="16"/>
      <c r="B23" s="234" t="s">
        <v>493</v>
      </c>
      <c r="C23" s="234"/>
      <c r="D23" s="234"/>
      <c r="E23" s="234"/>
      <c r="F23" s="234"/>
      <c r="G23" s="234"/>
      <c r="H23" s="234"/>
      <c r="I23" s="234"/>
      <c r="J23" s="234"/>
      <c r="K23" s="234"/>
      <c r="L23" s="234"/>
      <c r="M23" s="211"/>
      <c r="N23" s="211"/>
    </row>
    <row r="24" spans="1:25" x14ac:dyDescent="0.35">
      <c r="A24" s="16"/>
      <c r="B24" s="37"/>
      <c r="C24" s="75"/>
      <c r="D24" s="79"/>
      <c r="E24" s="75"/>
      <c r="F24" s="79"/>
      <c r="G24" s="75"/>
      <c r="H24" s="79"/>
      <c r="I24" s="75"/>
      <c r="J24" s="79"/>
      <c r="K24" s="58"/>
      <c r="L24" s="55"/>
      <c r="M24" s="55"/>
      <c r="N24" s="55"/>
    </row>
    <row r="25" spans="1:25" x14ac:dyDescent="0.35">
      <c r="A25" s="193"/>
      <c r="B25" s="194"/>
      <c r="C25" s="195"/>
      <c r="D25" s="196"/>
      <c r="E25" s="195"/>
      <c r="F25" s="196"/>
      <c r="G25" s="195"/>
      <c r="H25" s="196"/>
      <c r="I25" s="195"/>
      <c r="J25" s="196"/>
      <c r="K25" s="195"/>
      <c r="L25" s="196"/>
      <c r="M25" s="196"/>
      <c r="N25" s="196"/>
    </row>
    <row r="26" spans="1:25" x14ac:dyDescent="0.35">
      <c r="A26" s="193"/>
      <c r="B26" s="194"/>
      <c r="C26" s="195"/>
      <c r="D26" s="196"/>
      <c r="E26" s="195"/>
      <c r="F26" s="196"/>
      <c r="G26" s="195"/>
      <c r="H26" s="196"/>
      <c r="I26" s="195"/>
      <c r="J26" s="196"/>
      <c r="K26" s="195"/>
      <c r="L26" s="196"/>
      <c r="M26" s="196"/>
      <c r="N26" s="196"/>
    </row>
    <row r="27" spans="1:25" x14ac:dyDescent="0.35">
      <c r="A27" s="193"/>
      <c r="B27" s="194"/>
      <c r="C27" s="197"/>
      <c r="D27" s="198"/>
      <c r="E27" s="197"/>
      <c r="F27" s="198"/>
      <c r="G27" s="197"/>
      <c r="H27" s="198"/>
      <c r="I27" s="197"/>
      <c r="J27" s="198"/>
      <c r="K27" s="197"/>
      <c r="L27" s="198"/>
      <c r="M27" s="198"/>
      <c r="N27" s="198"/>
    </row>
    <row r="28" spans="1:25" x14ac:dyDescent="0.35">
      <c r="A28" s="193"/>
      <c r="B28" s="194"/>
      <c r="C28" s="197"/>
      <c r="D28" s="198"/>
      <c r="E28" s="197"/>
      <c r="F28" s="198"/>
      <c r="G28" s="197"/>
      <c r="H28" s="198"/>
      <c r="I28" s="197"/>
      <c r="J28" s="198"/>
      <c r="K28" s="197"/>
      <c r="L28" s="198"/>
      <c r="M28" s="198"/>
      <c r="N28" s="198"/>
    </row>
    <row r="29" spans="1:25" x14ac:dyDescent="0.35">
      <c r="A29" s="193"/>
      <c r="B29" s="194"/>
      <c r="C29" s="197"/>
      <c r="D29" s="198"/>
      <c r="E29" s="197"/>
      <c r="F29" s="198"/>
      <c r="G29" s="197"/>
      <c r="H29" s="198"/>
      <c r="I29" s="197"/>
      <c r="J29" s="198"/>
      <c r="K29" s="197"/>
      <c r="L29" s="198"/>
      <c r="M29" s="198"/>
      <c r="N29" s="198"/>
    </row>
    <row r="30" spans="1:25" x14ac:dyDescent="0.35">
      <c r="A30" s="193"/>
      <c r="B30" s="194"/>
      <c r="C30" s="197"/>
      <c r="D30" s="198"/>
      <c r="E30" s="197"/>
      <c r="F30" s="198"/>
      <c r="G30" s="197"/>
      <c r="H30" s="198"/>
      <c r="I30" s="197"/>
      <c r="J30" s="198"/>
      <c r="K30" s="197"/>
      <c r="L30" s="198"/>
      <c r="M30" s="198"/>
      <c r="N30" s="198"/>
    </row>
    <row r="31" spans="1:25" x14ac:dyDescent="0.35">
      <c r="A31" s="193"/>
      <c r="B31" s="194"/>
      <c r="C31" s="197"/>
      <c r="D31" s="198"/>
      <c r="E31" s="197"/>
      <c r="F31" s="198"/>
      <c r="G31" s="197"/>
      <c r="H31" s="198"/>
      <c r="I31" s="197"/>
      <c r="J31" s="198"/>
      <c r="K31" s="197"/>
      <c r="L31" s="198"/>
      <c r="M31" s="198"/>
      <c r="N31" s="198"/>
    </row>
    <row r="32" spans="1:25" x14ac:dyDescent="0.35">
      <c r="A32" s="193"/>
      <c r="B32" s="194"/>
      <c r="C32" s="197"/>
      <c r="D32" s="198"/>
      <c r="E32" s="197"/>
      <c r="F32" s="198"/>
      <c r="G32" s="197"/>
      <c r="H32" s="198"/>
      <c r="I32" s="197"/>
      <c r="J32" s="198"/>
      <c r="K32" s="197"/>
      <c r="L32" s="198"/>
      <c r="M32" s="198"/>
      <c r="N32" s="198"/>
    </row>
    <row r="33" spans="1:14" x14ac:dyDescent="0.35">
      <c r="A33" s="193"/>
      <c r="B33" s="194"/>
      <c r="C33" s="197"/>
      <c r="D33" s="198"/>
      <c r="E33" s="197"/>
      <c r="F33" s="198"/>
      <c r="G33" s="197"/>
      <c r="H33" s="198"/>
      <c r="I33" s="197"/>
      <c r="J33" s="198"/>
      <c r="K33" s="197"/>
      <c r="L33" s="198"/>
      <c r="M33" s="198"/>
      <c r="N33" s="198"/>
    </row>
    <row r="34" spans="1:14" x14ac:dyDescent="0.35">
      <c r="A34" s="193"/>
      <c r="B34" s="194"/>
      <c r="C34" s="197"/>
      <c r="D34" s="198"/>
      <c r="E34" s="197"/>
      <c r="F34" s="198"/>
      <c r="G34" s="197"/>
      <c r="H34" s="198"/>
      <c r="I34" s="197"/>
      <c r="J34" s="198"/>
      <c r="K34" s="197"/>
      <c r="L34" s="198"/>
      <c r="M34" s="198"/>
      <c r="N34" s="198"/>
    </row>
    <row r="35" spans="1:14" x14ac:dyDescent="0.35">
      <c r="A35" s="193"/>
      <c r="B35" s="194"/>
      <c r="C35" s="197"/>
      <c r="D35" s="198"/>
      <c r="E35" s="197"/>
      <c r="F35" s="198"/>
      <c r="G35" s="197"/>
      <c r="H35" s="198"/>
      <c r="I35" s="197"/>
      <c r="J35" s="198"/>
      <c r="K35" s="197"/>
      <c r="L35" s="198"/>
      <c r="M35" s="198"/>
      <c r="N35" s="198"/>
    </row>
    <row r="36" spans="1:14" x14ac:dyDescent="0.35">
      <c r="A36" s="193"/>
      <c r="B36" s="194"/>
      <c r="C36" s="197"/>
      <c r="D36" s="198"/>
      <c r="E36" s="197"/>
      <c r="F36" s="198"/>
      <c r="G36" s="197"/>
      <c r="H36" s="198"/>
      <c r="I36" s="197"/>
      <c r="J36" s="198"/>
      <c r="K36" s="197"/>
      <c r="L36" s="198"/>
      <c r="M36" s="198"/>
      <c r="N36" s="198"/>
    </row>
    <row r="37" spans="1:14" x14ac:dyDescent="0.35">
      <c r="A37" s="193"/>
      <c r="B37" s="194"/>
      <c r="C37" s="197"/>
      <c r="D37" s="198"/>
      <c r="E37" s="197"/>
      <c r="F37" s="198"/>
      <c r="G37" s="197"/>
      <c r="H37" s="198"/>
      <c r="I37" s="197"/>
      <c r="J37" s="198"/>
      <c r="K37" s="197"/>
      <c r="L37" s="198"/>
      <c r="M37" s="198"/>
      <c r="N37" s="198"/>
    </row>
    <row r="38" spans="1:14" x14ac:dyDescent="0.35">
      <c r="A38" s="193"/>
      <c r="B38" s="194"/>
      <c r="C38" s="197"/>
      <c r="D38" s="198"/>
      <c r="E38" s="197"/>
      <c r="F38" s="198"/>
      <c r="G38" s="197"/>
      <c r="H38" s="198"/>
      <c r="I38" s="197"/>
      <c r="J38" s="198"/>
      <c r="K38" s="197"/>
      <c r="L38" s="198"/>
      <c r="M38" s="198"/>
      <c r="N38" s="198"/>
    </row>
    <row r="39" spans="1:14" x14ac:dyDescent="0.35">
      <c r="A39" s="193"/>
      <c r="B39" s="194"/>
      <c r="C39" s="197"/>
      <c r="D39" s="198"/>
      <c r="E39" s="197"/>
      <c r="F39" s="198"/>
      <c r="G39" s="197"/>
      <c r="H39" s="198"/>
      <c r="I39" s="197"/>
      <c r="J39" s="198"/>
      <c r="K39" s="197"/>
      <c r="L39" s="198"/>
      <c r="M39" s="198"/>
      <c r="N39" s="198"/>
    </row>
    <row r="40" spans="1:14" x14ac:dyDescent="0.35">
      <c r="A40" s="193"/>
      <c r="B40" s="194"/>
      <c r="C40" s="197"/>
      <c r="D40" s="198"/>
      <c r="E40" s="197"/>
      <c r="F40" s="198"/>
      <c r="G40" s="197"/>
      <c r="H40" s="198"/>
      <c r="I40" s="197"/>
      <c r="J40" s="198"/>
      <c r="K40" s="197"/>
      <c r="L40" s="198"/>
      <c r="M40" s="198"/>
      <c r="N40" s="198"/>
    </row>
    <row r="41" spans="1:14" x14ac:dyDescent="0.35">
      <c r="A41" s="193"/>
      <c r="B41" s="194"/>
      <c r="C41" s="197"/>
      <c r="D41" s="198"/>
      <c r="E41" s="197"/>
      <c r="F41" s="198"/>
      <c r="G41" s="197"/>
      <c r="H41" s="198"/>
      <c r="I41" s="197"/>
      <c r="J41" s="198"/>
      <c r="K41" s="197"/>
      <c r="L41" s="198"/>
      <c r="M41" s="198"/>
      <c r="N41" s="198"/>
    </row>
    <row r="42" spans="1:14" x14ac:dyDescent="0.35">
      <c r="A42" s="193"/>
      <c r="B42" s="194"/>
      <c r="C42" s="197"/>
      <c r="D42" s="198"/>
      <c r="E42" s="197"/>
      <c r="F42" s="198"/>
      <c r="G42" s="197"/>
      <c r="H42" s="198"/>
      <c r="I42" s="197"/>
      <c r="J42" s="198"/>
      <c r="K42" s="197"/>
      <c r="L42" s="198"/>
      <c r="M42" s="198"/>
      <c r="N42" s="198"/>
    </row>
    <row r="43" spans="1:14" x14ac:dyDescent="0.35">
      <c r="A43" s="193"/>
      <c r="B43" s="194"/>
      <c r="C43" s="197"/>
      <c r="D43" s="198"/>
      <c r="E43" s="197"/>
      <c r="F43" s="198"/>
      <c r="G43" s="197"/>
      <c r="H43" s="198"/>
      <c r="I43" s="197"/>
      <c r="J43" s="198"/>
      <c r="K43" s="197"/>
      <c r="L43" s="198"/>
      <c r="M43" s="198"/>
      <c r="N43" s="198"/>
    </row>
    <row r="44" spans="1:14" x14ac:dyDescent="0.35">
      <c r="A44" s="193"/>
      <c r="B44" s="194"/>
      <c r="C44" s="197"/>
      <c r="D44" s="198"/>
      <c r="E44" s="197"/>
      <c r="F44" s="198"/>
      <c r="G44" s="197"/>
      <c r="H44" s="198"/>
      <c r="I44" s="197"/>
      <c r="J44" s="198"/>
      <c r="K44" s="197"/>
      <c r="L44" s="198"/>
      <c r="M44" s="198"/>
      <c r="N44" s="198"/>
    </row>
    <row r="45" spans="1:14" x14ac:dyDescent="0.35">
      <c r="A45" s="193"/>
      <c r="B45" s="194"/>
      <c r="C45" s="197"/>
      <c r="D45" s="198"/>
      <c r="E45" s="197"/>
      <c r="F45" s="198"/>
      <c r="G45" s="197"/>
      <c r="H45" s="198"/>
      <c r="I45" s="197"/>
      <c r="J45" s="198"/>
      <c r="K45" s="197"/>
      <c r="L45" s="198"/>
      <c r="M45" s="198"/>
      <c r="N45" s="198"/>
    </row>
    <row r="46" spans="1:14" x14ac:dyDescent="0.35">
      <c r="A46" s="193"/>
      <c r="B46" s="194"/>
      <c r="C46" s="195"/>
      <c r="D46" s="196"/>
      <c r="E46" s="195"/>
      <c r="F46" s="196"/>
      <c r="G46" s="195"/>
      <c r="H46" s="196"/>
      <c r="I46" s="195"/>
      <c r="J46" s="196"/>
      <c r="K46" s="195"/>
      <c r="L46" s="196"/>
      <c r="M46" s="196"/>
      <c r="N46" s="196"/>
    </row>
    <row r="47" spans="1:14" x14ac:dyDescent="0.35">
      <c r="A47" s="193"/>
      <c r="B47" s="194"/>
      <c r="C47" s="199"/>
      <c r="D47" s="200"/>
      <c r="E47" s="199"/>
      <c r="F47" s="200"/>
      <c r="G47" s="199"/>
      <c r="H47" s="200"/>
      <c r="I47" s="199"/>
      <c r="J47" s="200"/>
      <c r="K47" s="199"/>
      <c r="L47" s="200"/>
      <c r="M47" s="200"/>
      <c r="N47" s="200"/>
    </row>
    <row r="48" spans="1:14" x14ac:dyDescent="0.35">
      <c r="A48" s="193"/>
      <c r="B48" s="201"/>
      <c r="C48" s="199"/>
      <c r="D48" s="200"/>
      <c r="E48" s="199"/>
      <c r="F48" s="200"/>
      <c r="G48" s="199"/>
      <c r="H48" s="200"/>
      <c r="I48" s="199"/>
      <c r="J48" s="200"/>
      <c r="K48" s="199"/>
      <c r="L48" s="200"/>
      <c r="M48" s="200"/>
      <c r="N48" s="200"/>
    </row>
    <row r="49" spans="1:14" x14ac:dyDescent="0.35">
      <c r="A49" s="193"/>
      <c r="B49" s="194"/>
      <c r="C49" s="195"/>
      <c r="D49" s="200"/>
      <c r="E49" s="195"/>
      <c r="F49" s="200"/>
      <c r="G49" s="195"/>
      <c r="H49" s="200"/>
      <c r="I49" s="195"/>
      <c r="J49" s="200"/>
      <c r="K49" s="195"/>
      <c r="L49" s="200"/>
      <c r="M49" s="200"/>
      <c r="N49" s="200"/>
    </row>
    <row r="50" spans="1:14" x14ac:dyDescent="0.35">
      <c r="A50" s="193"/>
      <c r="B50" s="194"/>
      <c r="C50" s="199"/>
      <c r="D50" s="200"/>
      <c r="E50" s="199"/>
      <c r="F50" s="200"/>
      <c r="G50" s="199"/>
      <c r="H50" s="200"/>
      <c r="I50" s="199"/>
      <c r="J50" s="200"/>
      <c r="K50" s="199"/>
      <c r="L50" s="200"/>
      <c r="M50" s="200"/>
      <c r="N50" s="200"/>
    </row>
    <row r="51" spans="1:14" x14ac:dyDescent="0.35">
      <c r="A51" s="193"/>
      <c r="B51" s="194"/>
      <c r="C51" s="195"/>
      <c r="D51" s="195"/>
      <c r="E51" s="195"/>
      <c r="F51" s="195"/>
      <c r="G51" s="195"/>
      <c r="H51" s="195"/>
      <c r="I51" s="195"/>
      <c r="J51" s="195"/>
      <c r="K51" s="195"/>
      <c r="L51" s="195"/>
      <c r="M51" s="195"/>
      <c r="N51" s="195"/>
    </row>
    <row r="52" spans="1:14" x14ac:dyDescent="0.35">
      <c r="A52" s="193"/>
      <c r="B52" s="194"/>
      <c r="C52" s="195"/>
      <c r="D52" s="196"/>
      <c r="E52" s="195"/>
      <c r="F52" s="196"/>
      <c r="G52" s="195"/>
      <c r="H52" s="196"/>
      <c r="I52" s="195"/>
      <c r="J52" s="196"/>
      <c r="K52" s="195"/>
      <c r="L52" s="196"/>
      <c r="M52" s="196"/>
      <c r="N52" s="196"/>
    </row>
    <row r="53" spans="1:14" x14ac:dyDescent="0.35">
      <c r="A53" s="193"/>
      <c r="B53" s="194"/>
      <c r="C53" s="199"/>
      <c r="D53" s="200"/>
      <c r="E53" s="199"/>
      <c r="F53" s="200"/>
      <c r="G53" s="199"/>
      <c r="H53" s="200"/>
      <c r="I53" s="199"/>
      <c r="J53" s="200"/>
      <c r="K53" s="199"/>
      <c r="L53" s="200"/>
      <c r="M53" s="200"/>
      <c r="N53" s="200"/>
    </row>
  </sheetData>
  <mergeCells count="7">
    <mergeCell ref="M3:N3"/>
    <mergeCell ref="B23:L23"/>
    <mergeCell ref="C3:D3"/>
    <mergeCell ref="E3:F3"/>
    <mergeCell ref="G3:H3"/>
    <mergeCell ref="I3:J3"/>
    <mergeCell ref="K3:L3"/>
  </mergeCells>
  <conditionalFormatting sqref="C6:C20">
    <cfRule type="cellIs" dxfId="6" priority="6" operator="between">
      <formula>1</formula>
      <formula>3</formula>
    </cfRule>
  </conditionalFormatting>
  <conditionalFormatting sqref="E6:E20">
    <cfRule type="cellIs" dxfId="5" priority="5" operator="between">
      <formula>1</formula>
      <formula>3</formula>
    </cfRule>
  </conditionalFormatting>
  <conditionalFormatting sqref="G6:G20">
    <cfRule type="cellIs" dxfId="4" priority="4" operator="between">
      <formula>1</formula>
      <formula>3</formula>
    </cfRule>
  </conditionalFormatting>
  <conditionalFormatting sqref="I6:I20">
    <cfRule type="cellIs" dxfId="3" priority="3" operator="between">
      <formula>1</formula>
      <formula>3</formula>
    </cfRule>
  </conditionalFormatting>
  <conditionalFormatting sqref="K6:K20">
    <cfRule type="cellIs" dxfId="2" priority="2" operator="between">
      <formula>1</formula>
      <formula>3</formula>
    </cfRule>
  </conditionalFormatting>
  <conditionalFormatting sqref="M6:M20">
    <cfRule type="cellIs" dxfId="1" priority="1" operator="between">
      <formula>1</formula>
      <formula>3</formula>
    </cfRule>
  </conditionalFormatting>
  <pageMargins left="0.7" right="0.7" top="0.75" bottom="0.75" header="0.3" footer="0.3"/>
  <pageSetup paperSize="9" orientation="portrait" r:id="rId1"/>
  <headerFooter>
    <oddHeader>&amp;C&amp;"Arial Black"&amp;11&amp;KFF0000OFFICIAL&amp;1#</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09CF2-DA1B-40CB-93CE-D999FB09688B}">
  <dimension ref="A1:JA24"/>
  <sheetViews>
    <sheetView zoomScaleNormal="100" workbookViewId="0">
      <pane ySplit="4" topLeftCell="A5" activePane="bottomLeft" state="frozen"/>
      <selection pane="bottomLeft"/>
    </sheetView>
  </sheetViews>
  <sheetFormatPr defaultColWidth="8.73046875" defaultRowHeight="12.75" x14ac:dyDescent="0.35"/>
  <cols>
    <col min="1" max="1" width="3.265625" style="16" customWidth="1"/>
    <col min="2" max="2" width="25.3984375" style="34" customWidth="1"/>
    <col min="3" max="8" width="12.1328125" style="79" customWidth="1"/>
    <col min="9" max="9" width="8.73046875" style="42"/>
    <col min="10" max="261" width="8.73046875" style="198"/>
    <col min="262" max="16384" width="8.73046875" style="192"/>
  </cols>
  <sheetData>
    <row r="1" spans="1:8" ht="55.5" customHeight="1" x14ac:dyDescent="0.35">
      <c r="A1"/>
      <c r="B1" s="25" t="s">
        <v>476</v>
      </c>
      <c r="C1" s="16"/>
      <c r="D1" s="16"/>
      <c r="E1" s="16"/>
      <c r="F1" s="16"/>
      <c r="G1" s="16"/>
      <c r="H1" s="16"/>
    </row>
    <row r="2" spans="1:8" ht="16.899999999999999" x14ac:dyDescent="0.35">
      <c r="B2" s="138" t="s">
        <v>503</v>
      </c>
      <c r="C2" s="16"/>
      <c r="D2" s="16"/>
      <c r="E2" s="16"/>
      <c r="F2" s="16"/>
      <c r="G2" s="16"/>
      <c r="H2" s="16"/>
    </row>
    <row r="3" spans="1:8" ht="18.75" customHeight="1" x14ac:dyDescent="0.35">
      <c r="A3" s="38"/>
      <c r="B3" s="48"/>
      <c r="C3" s="153">
        <v>42916</v>
      </c>
      <c r="D3" s="153">
        <v>43281</v>
      </c>
      <c r="E3" s="153">
        <v>43646</v>
      </c>
      <c r="F3" s="153">
        <v>44012</v>
      </c>
      <c r="G3" s="153">
        <v>44377</v>
      </c>
      <c r="H3" s="153">
        <v>44742</v>
      </c>
    </row>
    <row r="4" spans="1:8" ht="15" x14ac:dyDescent="0.35">
      <c r="A4" s="38"/>
      <c r="B4" s="48"/>
      <c r="C4" s="49" t="s">
        <v>217</v>
      </c>
      <c r="D4" s="49" t="s">
        <v>217</v>
      </c>
      <c r="E4" s="49" t="s">
        <v>217</v>
      </c>
      <c r="F4" s="49" t="s">
        <v>217</v>
      </c>
      <c r="G4" s="49" t="s">
        <v>217</v>
      </c>
      <c r="H4" s="49" t="s">
        <v>217</v>
      </c>
    </row>
    <row r="5" spans="1:8" ht="15" x14ac:dyDescent="0.35">
      <c r="A5" s="15"/>
      <c r="B5" s="33"/>
      <c r="C5" s="45"/>
      <c r="D5" s="45"/>
      <c r="E5" s="45"/>
      <c r="F5" s="45"/>
      <c r="G5" s="45"/>
      <c r="H5" s="45"/>
    </row>
    <row r="6" spans="1:8" ht="15.75" customHeight="1" x14ac:dyDescent="0.35">
      <c r="A6" s="15"/>
      <c r="B6" s="34" t="s">
        <v>478</v>
      </c>
      <c r="C6" s="42">
        <v>94.560669456066947</v>
      </c>
      <c r="D6" s="42">
        <v>86.820083682008359</v>
      </c>
      <c r="E6" s="42">
        <v>84.937238493723854</v>
      </c>
      <c r="F6" s="42">
        <v>80.3347280334728</v>
      </c>
      <c r="G6" s="42">
        <v>71.78947368421052</v>
      </c>
      <c r="H6" s="42">
        <v>76.2</v>
      </c>
    </row>
    <row r="7" spans="1:8" ht="15.75" customHeight="1" x14ac:dyDescent="0.35">
      <c r="A7" s="15"/>
      <c r="B7" s="34" t="s">
        <v>479</v>
      </c>
      <c r="C7" s="42">
        <v>95.238095238095227</v>
      </c>
      <c r="D7" s="42">
        <v>71.904761904761898</v>
      </c>
      <c r="E7" s="42">
        <v>79.047619047619051</v>
      </c>
      <c r="F7" s="42">
        <v>89.047619047619037</v>
      </c>
      <c r="G7" s="42">
        <v>60.476190476190474</v>
      </c>
      <c r="H7" s="42">
        <v>68.599999999999994</v>
      </c>
    </row>
    <row r="8" spans="1:8" ht="15.75" customHeight="1" x14ac:dyDescent="0.35">
      <c r="A8" s="6"/>
      <c r="B8" s="34" t="s">
        <v>480</v>
      </c>
      <c r="C8" s="42">
        <v>95.731707317073173</v>
      </c>
      <c r="D8" s="42">
        <v>71.341463414634148</v>
      </c>
      <c r="E8" s="42">
        <v>59.756097560975604</v>
      </c>
      <c r="F8" s="42">
        <v>67.378048780487802</v>
      </c>
      <c r="G8" s="42">
        <v>54.573170731707322</v>
      </c>
      <c r="H8" s="42">
        <v>58.8</v>
      </c>
    </row>
    <row r="9" spans="1:8" ht="15.75" customHeight="1" x14ac:dyDescent="0.35">
      <c r="A9" s="6"/>
      <c r="B9" s="34" t="s">
        <v>481</v>
      </c>
      <c r="C9" s="42">
        <v>96.080627099664056</v>
      </c>
      <c r="D9" s="42">
        <v>85.778275475923849</v>
      </c>
      <c r="E9" s="42">
        <v>97.312430011198202</v>
      </c>
      <c r="F9" s="42">
        <v>79.731243001119822</v>
      </c>
      <c r="G9" s="42">
        <v>89.809630459126538</v>
      </c>
      <c r="H9" s="42">
        <v>79.599999999999994</v>
      </c>
    </row>
    <row r="10" spans="1:8" ht="15.75" customHeight="1" x14ac:dyDescent="0.35">
      <c r="B10" s="34" t="s">
        <v>482</v>
      </c>
      <c r="C10" s="55">
        <v>92.455242966751911</v>
      </c>
      <c r="D10" s="55">
        <v>85.42199488491049</v>
      </c>
      <c r="E10" s="55">
        <v>91.469816272965872</v>
      </c>
      <c r="F10" s="55">
        <v>94.649681528662427</v>
      </c>
      <c r="G10" s="55">
        <v>93.291139240506325</v>
      </c>
      <c r="H10" s="55">
        <v>93.5</v>
      </c>
    </row>
    <row r="11" spans="1:8" ht="15.75" customHeight="1" x14ac:dyDescent="0.35">
      <c r="B11" s="34" t="s">
        <v>483</v>
      </c>
      <c r="C11" s="42">
        <v>68</v>
      </c>
      <c r="D11" s="42">
        <v>72</v>
      </c>
      <c r="E11" s="42">
        <v>84</v>
      </c>
      <c r="F11" s="42">
        <v>48</v>
      </c>
      <c r="G11" s="42">
        <v>72</v>
      </c>
      <c r="H11" s="42">
        <v>56</v>
      </c>
    </row>
    <row r="12" spans="1:8" ht="15.75" customHeight="1" x14ac:dyDescent="0.35">
      <c r="B12" s="34" t="s">
        <v>484</v>
      </c>
      <c r="C12" s="42">
        <v>73.831775700934571</v>
      </c>
      <c r="D12" s="42">
        <v>60.280373831775705</v>
      </c>
      <c r="E12" s="42">
        <v>84.345794392523359</v>
      </c>
      <c r="F12" s="42">
        <v>83.644859813084111</v>
      </c>
      <c r="G12" s="42">
        <v>68.691588785046733</v>
      </c>
      <c r="H12" s="42">
        <v>71.5</v>
      </c>
    </row>
    <row r="13" spans="1:8" ht="15.75" customHeight="1" x14ac:dyDescent="0.35">
      <c r="B13" s="34" t="s">
        <v>485</v>
      </c>
      <c r="C13" s="42">
        <v>96.600566572237952</v>
      </c>
      <c r="D13" s="42">
        <v>90.502793296089393</v>
      </c>
      <c r="E13" s="42">
        <v>88.966480446927378</v>
      </c>
      <c r="F13" s="42">
        <v>88.068181818181827</v>
      </c>
      <c r="G13" s="42">
        <v>75.142045454545453</v>
      </c>
      <c r="H13" s="42">
        <v>74.099999999999994</v>
      </c>
    </row>
    <row r="14" spans="1:8" ht="15.75" customHeight="1" x14ac:dyDescent="0.35">
      <c r="B14" s="34" t="s">
        <v>486</v>
      </c>
      <c r="C14" s="42">
        <v>97.206053550640277</v>
      </c>
      <c r="D14" s="42">
        <v>95.809080325960423</v>
      </c>
      <c r="E14" s="42">
        <v>93.131548311990684</v>
      </c>
      <c r="F14" s="42">
        <v>86.0302677532014</v>
      </c>
      <c r="G14" s="42">
        <v>91.618160651920846</v>
      </c>
      <c r="H14" s="42">
        <v>83.5</v>
      </c>
    </row>
    <row r="15" spans="1:8" ht="15.75" customHeight="1" x14ac:dyDescent="0.35">
      <c r="B15" s="34" t="s">
        <v>487</v>
      </c>
      <c r="C15" s="42">
        <v>98.032786885245898</v>
      </c>
      <c r="D15" s="42">
        <v>92.1875</v>
      </c>
      <c r="E15" s="42">
        <v>72.459016393442624</v>
      </c>
      <c r="F15" s="42">
        <v>68.879668049792528</v>
      </c>
      <c r="G15" s="42">
        <v>48.196721311475407</v>
      </c>
      <c r="H15" s="42">
        <v>53.1</v>
      </c>
    </row>
    <row r="16" spans="1:8" ht="15.75" customHeight="1" x14ac:dyDescent="0.35">
      <c r="B16" s="34" t="s">
        <v>488</v>
      </c>
      <c r="C16" s="42">
        <v>98.754246885617221</v>
      </c>
      <c r="D16" s="42">
        <v>99.433748584371457</v>
      </c>
      <c r="E16" s="42">
        <v>96.226415094339629</v>
      </c>
      <c r="F16" s="42">
        <v>75.33185840707965</v>
      </c>
      <c r="G16" s="42">
        <v>81.970649895178198</v>
      </c>
      <c r="H16" s="42">
        <v>72.2</v>
      </c>
    </row>
    <row r="17" spans="2:8" ht="15.75" customHeight="1" x14ac:dyDescent="0.35">
      <c r="B17" s="34" t="s">
        <v>489</v>
      </c>
      <c r="C17" s="42">
        <v>98.988040478380867</v>
      </c>
      <c r="D17" s="42">
        <v>98.712051517939287</v>
      </c>
      <c r="E17" s="42">
        <v>93.554162936436882</v>
      </c>
      <c r="F17" s="42">
        <v>76.448942042318308</v>
      </c>
      <c r="G17" s="42">
        <v>89.328426862925483</v>
      </c>
      <c r="H17" s="42">
        <v>78.099999999999994</v>
      </c>
    </row>
    <row r="18" spans="2:8" ht="15.75" customHeight="1" x14ac:dyDescent="0.35">
      <c r="B18" s="34" t="s">
        <v>490</v>
      </c>
      <c r="C18" s="42" t="s">
        <v>231</v>
      </c>
      <c r="D18" s="42">
        <v>93.4</v>
      </c>
      <c r="E18" s="42">
        <v>91.538461538461533</v>
      </c>
      <c r="F18" s="42">
        <v>84.07692307692308</v>
      </c>
      <c r="G18" s="42">
        <v>86.538461538461547</v>
      </c>
      <c r="H18" s="42">
        <v>65.8</v>
      </c>
    </row>
    <row r="19" spans="2:8" ht="15.75" customHeight="1" x14ac:dyDescent="0.35">
      <c r="B19" s="37" t="s">
        <v>491</v>
      </c>
      <c r="C19" s="42">
        <v>95.435684647302907</v>
      </c>
      <c r="D19" s="42">
        <v>96.484375</v>
      </c>
      <c r="E19" s="42">
        <v>84.602649006622528</v>
      </c>
      <c r="F19" s="42">
        <v>60.915492957746473</v>
      </c>
      <c r="G19" s="42">
        <v>66.021126760563376</v>
      </c>
      <c r="H19" s="42">
        <v>55.1</v>
      </c>
    </row>
    <row r="20" spans="2:8" ht="15.75" customHeight="1" x14ac:dyDescent="0.35">
      <c r="B20" s="34" t="s">
        <v>492</v>
      </c>
      <c r="C20" s="42">
        <v>78.333333333333329</v>
      </c>
      <c r="D20" s="42">
        <v>100</v>
      </c>
      <c r="E20" s="42">
        <v>82.051282051282044</v>
      </c>
      <c r="F20" s="42">
        <v>74.358974358974365</v>
      </c>
      <c r="G20" s="42">
        <v>48.611111111111107</v>
      </c>
      <c r="H20" s="42">
        <v>38.9</v>
      </c>
    </row>
    <row r="21" spans="2:8" ht="15.75" customHeight="1" x14ac:dyDescent="0.35">
      <c r="B21" s="36" t="s">
        <v>470</v>
      </c>
      <c r="C21" s="64">
        <v>95.017273452032953</v>
      </c>
      <c r="D21" s="64">
        <v>89.905029897995064</v>
      </c>
      <c r="E21" s="64">
        <v>89.455669647786237</v>
      </c>
      <c r="F21" s="64">
        <v>80.456795679567961</v>
      </c>
      <c r="G21" s="64">
        <v>80.562347188264056</v>
      </c>
      <c r="H21" s="64">
        <v>73.400000000000006</v>
      </c>
    </row>
    <row r="22" spans="2:8" x14ac:dyDescent="0.35">
      <c r="C22" s="63"/>
      <c r="D22" s="63"/>
      <c r="E22" s="63"/>
      <c r="F22" s="63"/>
      <c r="G22" s="63"/>
      <c r="H22" s="63"/>
    </row>
    <row r="23" spans="2:8" ht="23.25" customHeight="1" x14ac:dyDescent="0.35">
      <c r="B23" s="234" t="s">
        <v>493</v>
      </c>
      <c r="C23" s="234"/>
      <c r="D23" s="234"/>
      <c r="E23" s="234"/>
      <c r="F23" s="234"/>
      <c r="G23" s="234"/>
      <c r="H23" s="211"/>
    </row>
    <row r="24" spans="2:8" x14ac:dyDescent="0.35">
      <c r="B24" s="37"/>
      <c r="G24" s="55"/>
      <c r="H24" s="55"/>
    </row>
  </sheetData>
  <mergeCells count="1">
    <mergeCell ref="B23:G23"/>
  </mergeCells>
  <pageMargins left="0.7" right="0.7" top="0.75" bottom="0.75" header="0.3" footer="0.3"/>
  <pageSetup paperSize="9" orientation="portrait" r:id="rId1"/>
  <headerFooter>
    <oddHeader>&amp;C&amp;"Arial Black"&amp;11&amp;KFF0000OFFICIAL&amp;1#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5"/>
  <sheetViews>
    <sheetView defaultGridColor="0" colorId="9" zoomScaleNormal="100" workbookViewId="0">
      <pane ySplit="4" topLeftCell="A5" activePane="bottomLeft" state="frozen"/>
      <selection pane="bottomLeft"/>
    </sheetView>
  </sheetViews>
  <sheetFormatPr defaultRowHeight="12.75" x14ac:dyDescent="0.35"/>
  <cols>
    <col min="1" max="1" width="3.265625" customWidth="1"/>
    <col min="2" max="2" width="53.73046875" customWidth="1"/>
    <col min="3" max="13" width="11.59765625" customWidth="1"/>
  </cols>
  <sheetData>
    <row r="1" spans="1:16" ht="55.5" customHeight="1" x14ac:dyDescent="0.35">
      <c r="B1" s="25" t="s">
        <v>210</v>
      </c>
      <c r="C1" s="16"/>
      <c r="D1" s="16"/>
      <c r="E1" s="16"/>
      <c r="F1" s="16"/>
      <c r="G1" s="16"/>
      <c r="H1" s="16"/>
      <c r="I1" s="16"/>
      <c r="J1" s="16"/>
      <c r="K1" s="16"/>
      <c r="L1" s="16"/>
      <c r="M1" s="16"/>
    </row>
    <row r="2" spans="1:16" ht="15" x14ac:dyDescent="0.35">
      <c r="A2" s="16"/>
      <c r="B2" s="32" t="s">
        <v>239</v>
      </c>
      <c r="C2" s="16"/>
      <c r="D2" s="16"/>
      <c r="E2" s="16"/>
      <c r="F2" s="16"/>
      <c r="G2" s="16"/>
      <c r="H2" s="16"/>
      <c r="I2" s="16"/>
      <c r="J2" s="16"/>
      <c r="K2" s="16"/>
      <c r="L2" s="16"/>
      <c r="M2" s="16"/>
    </row>
    <row r="3" spans="1:16" ht="15" x14ac:dyDescent="0.35">
      <c r="A3" s="38"/>
      <c r="B3" s="48"/>
      <c r="C3" s="48" t="s">
        <v>212</v>
      </c>
      <c r="D3" s="130">
        <v>41455</v>
      </c>
      <c r="E3" s="130">
        <v>41820</v>
      </c>
      <c r="F3" s="130" t="s">
        <v>213</v>
      </c>
      <c r="G3" s="130">
        <v>42551</v>
      </c>
      <c r="H3" s="130">
        <v>42916</v>
      </c>
      <c r="I3" s="130">
        <v>43281</v>
      </c>
      <c r="J3" s="130">
        <v>43646</v>
      </c>
      <c r="K3" s="130">
        <v>44012</v>
      </c>
      <c r="L3" s="130">
        <v>44377</v>
      </c>
      <c r="M3" s="130">
        <v>44742</v>
      </c>
    </row>
    <row r="4" spans="1:16" ht="15" x14ac:dyDescent="0.35">
      <c r="A4" s="38"/>
      <c r="B4" s="48"/>
      <c r="C4" s="48"/>
      <c r="D4" s="49" t="s">
        <v>214</v>
      </c>
      <c r="E4" s="49" t="s">
        <v>214</v>
      </c>
      <c r="F4" s="49" t="s">
        <v>214</v>
      </c>
      <c r="G4" s="49" t="s">
        <v>214</v>
      </c>
      <c r="H4" s="49" t="s">
        <v>214</v>
      </c>
      <c r="I4" s="49" t="s">
        <v>214</v>
      </c>
      <c r="J4" s="49" t="s">
        <v>214</v>
      </c>
      <c r="K4" s="49" t="s">
        <v>214</v>
      </c>
      <c r="L4" s="49" t="s">
        <v>214</v>
      </c>
      <c r="M4" s="49" t="s">
        <v>214</v>
      </c>
    </row>
    <row r="5" spans="1:16" ht="15" x14ac:dyDescent="0.35">
      <c r="A5" s="15"/>
      <c r="B5" s="33" t="s">
        <v>240</v>
      </c>
      <c r="C5" s="54" t="s">
        <v>214</v>
      </c>
      <c r="D5" s="40">
        <v>376</v>
      </c>
      <c r="E5" s="40">
        <v>406</v>
      </c>
      <c r="F5" s="40">
        <v>421</v>
      </c>
      <c r="G5" s="40">
        <v>428</v>
      </c>
      <c r="H5" s="40">
        <v>507</v>
      </c>
      <c r="I5" s="40">
        <v>566</v>
      </c>
      <c r="J5" s="40">
        <v>575</v>
      </c>
      <c r="K5" s="40">
        <v>404</v>
      </c>
      <c r="L5" s="40">
        <v>411</v>
      </c>
      <c r="M5" s="40">
        <v>343</v>
      </c>
      <c r="N5" s="125"/>
    </row>
    <row r="6" spans="1:16" ht="15" x14ac:dyDescent="0.35">
      <c r="A6" s="15"/>
      <c r="B6" s="34" t="s">
        <v>241</v>
      </c>
      <c r="C6" s="39" t="s">
        <v>217</v>
      </c>
      <c r="D6" s="41">
        <v>7.0411985018726586</v>
      </c>
      <c r="E6" s="41">
        <v>6.6415835105512837</v>
      </c>
      <c r="F6" s="41">
        <v>6.7695771024280429</v>
      </c>
      <c r="G6" s="41">
        <v>6.6</v>
      </c>
      <c r="H6" s="41">
        <v>7.1</v>
      </c>
      <c r="I6" s="41">
        <v>7.4</v>
      </c>
      <c r="J6" s="41">
        <v>7.0970130831893368</v>
      </c>
      <c r="K6" s="41">
        <v>5.65</v>
      </c>
      <c r="L6" s="41">
        <v>5.669747551386398</v>
      </c>
      <c r="M6" s="41">
        <v>5.2</v>
      </c>
    </row>
    <row r="7" spans="1:16" x14ac:dyDescent="0.35">
      <c r="A7" s="6"/>
      <c r="B7" s="118" t="s">
        <v>218</v>
      </c>
      <c r="C7" s="119" t="s">
        <v>219</v>
      </c>
      <c r="D7" s="115">
        <v>16.52151025937453</v>
      </c>
      <c r="E7" s="115">
        <v>17.492919891474958</v>
      </c>
      <c r="F7" s="115">
        <v>17.822497240899626</v>
      </c>
      <c r="G7" s="115">
        <v>17.7</v>
      </c>
      <c r="H7" s="115">
        <v>20.572023995014025</v>
      </c>
      <c r="I7" s="115">
        <v>22.032871019339488</v>
      </c>
      <c r="J7" s="115">
        <v>21.9</v>
      </c>
      <c r="K7" s="115">
        <v>15.090578959026464</v>
      </c>
      <c r="L7" s="115">
        <v>15.418702172949068</v>
      </c>
      <c r="M7" s="115">
        <v>13</v>
      </c>
    </row>
    <row r="8" spans="1:16" ht="23.25" x14ac:dyDescent="0.35">
      <c r="A8" s="6"/>
      <c r="B8" s="35" t="s">
        <v>242</v>
      </c>
      <c r="C8" s="43" t="s">
        <v>217</v>
      </c>
      <c r="D8" s="44">
        <v>7.7127659574468082</v>
      </c>
      <c r="E8" s="44">
        <v>9.3596059113300498</v>
      </c>
      <c r="F8" s="44">
        <v>9.9762470308788593</v>
      </c>
      <c r="G8" s="44">
        <v>10.3</v>
      </c>
      <c r="H8" s="44">
        <v>11</v>
      </c>
      <c r="I8" s="44">
        <v>13.4</v>
      </c>
      <c r="J8" s="44">
        <v>13.913043478260869</v>
      </c>
      <c r="K8" s="44">
        <v>10.1</v>
      </c>
      <c r="L8" s="44">
        <v>10.705596107056</v>
      </c>
      <c r="M8" s="44">
        <v>11.1</v>
      </c>
    </row>
    <row r="9" spans="1:16" x14ac:dyDescent="0.35">
      <c r="A9" s="16"/>
      <c r="B9" s="118" t="s">
        <v>243</v>
      </c>
      <c r="C9" s="119" t="s">
        <v>219</v>
      </c>
      <c r="D9" s="115">
        <v>197.07781175671082</v>
      </c>
      <c r="E9" s="115">
        <v>250.7257851675904</v>
      </c>
      <c r="F9" s="115">
        <v>268.67963152507679</v>
      </c>
      <c r="G9" s="115">
        <v>273.00366073090521</v>
      </c>
      <c r="H9" s="115">
        <v>336.94344163658241</v>
      </c>
      <c r="I9" s="115">
        <v>444.49643233126682</v>
      </c>
      <c r="J9" s="115">
        <v>422.4</v>
      </c>
      <c r="K9" s="115">
        <v>210.948754887837</v>
      </c>
      <c r="L9" s="115">
        <v>217.2088660709878</v>
      </c>
      <c r="M9" s="115">
        <v>182.4</v>
      </c>
      <c r="P9" s="115"/>
    </row>
    <row r="10" spans="1:16" x14ac:dyDescent="0.35">
      <c r="A10" s="16"/>
      <c r="B10" s="34" t="s">
        <v>222</v>
      </c>
      <c r="C10" s="39" t="s">
        <v>223</v>
      </c>
      <c r="D10" s="42">
        <v>37.446255115266432</v>
      </c>
      <c r="E10" s="42">
        <v>37.020948604606467</v>
      </c>
      <c r="F10" s="42">
        <v>37.373646722951932</v>
      </c>
      <c r="G10" s="42">
        <v>36.6</v>
      </c>
      <c r="H10" s="42">
        <v>36.974496676913361</v>
      </c>
      <c r="I10" s="42">
        <v>35.700000000000003</v>
      </c>
      <c r="J10" s="42">
        <v>35.799999999999997</v>
      </c>
      <c r="K10" s="42">
        <v>36.03</v>
      </c>
      <c r="L10" s="42">
        <v>36.690997566909978</v>
      </c>
      <c r="M10" s="42">
        <v>36.9</v>
      </c>
      <c r="P10" s="42"/>
    </row>
    <row r="11" spans="1:16" x14ac:dyDescent="0.35">
      <c r="A11" s="16"/>
      <c r="B11" s="34" t="s">
        <v>224</v>
      </c>
      <c r="C11" s="39" t="s">
        <v>217</v>
      </c>
      <c r="D11" s="41">
        <v>13.297872340425533</v>
      </c>
      <c r="E11" s="41">
        <v>13.300492610837438</v>
      </c>
      <c r="F11" s="41">
        <v>11.401425178147267</v>
      </c>
      <c r="G11" s="41">
        <v>13.1</v>
      </c>
      <c r="H11" s="41">
        <v>11.637080867850099</v>
      </c>
      <c r="I11" s="41">
        <v>12.2</v>
      </c>
      <c r="J11" s="41">
        <v>13.913043478260869</v>
      </c>
      <c r="K11" s="41">
        <v>12.13</v>
      </c>
      <c r="L11" s="41">
        <v>9.9756690997566899</v>
      </c>
      <c r="M11" s="41">
        <v>12.5</v>
      </c>
      <c r="P11" s="131"/>
    </row>
    <row r="12" spans="1:16" x14ac:dyDescent="0.35">
      <c r="A12" s="16"/>
      <c r="B12" s="34" t="s">
        <v>225</v>
      </c>
      <c r="C12" s="39" t="s">
        <v>217</v>
      </c>
      <c r="D12" s="41">
        <v>14.627659574468085</v>
      </c>
      <c r="E12" s="41">
        <v>12.561576354679801</v>
      </c>
      <c r="F12" s="41">
        <v>12.589073634204276</v>
      </c>
      <c r="G12" s="41">
        <v>14.3</v>
      </c>
      <c r="H12" s="41">
        <v>13.609467455621301</v>
      </c>
      <c r="I12" s="41">
        <v>10.199999999999999</v>
      </c>
      <c r="J12" s="41">
        <v>12.173913043478262</v>
      </c>
      <c r="K12" s="41">
        <v>12.38</v>
      </c>
      <c r="L12" s="41">
        <v>13.625304136253041</v>
      </c>
      <c r="M12" s="41">
        <v>14.9</v>
      </c>
    </row>
    <row r="13" spans="1:16" ht="13.9" x14ac:dyDescent="0.35">
      <c r="A13" s="16"/>
      <c r="B13" s="118" t="s">
        <v>226</v>
      </c>
      <c r="C13" s="119" t="s">
        <v>217</v>
      </c>
      <c r="D13" s="116">
        <v>36.702127659574465</v>
      </c>
      <c r="E13" s="116">
        <v>41.133004926108377</v>
      </c>
      <c r="F13" s="116">
        <v>38.242280285035626</v>
      </c>
      <c r="G13" s="116">
        <v>35.700000000000003</v>
      </c>
      <c r="H13" s="116">
        <v>37.1</v>
      </c>
      <c r="I13" s="116">
        <v>39.6</v>
      </c>
      <c r="J13" s="116">
        <v>38.434782608695649</v>
      </c>
      <c r="K13" s="116">
        <v>38.1</v>
      </c>
      <c r="L13" s="116">
        <v>37.5</v>
      </c>
      <c r="M13" s="116">
        <v>36.4</v>
      </c>
    </row>
    <row r="14" spans="1:16" x14ac:dyDescent="0.35">
      <c r="A14" s="16"/>
      <c r="B14" s="33"/>
      <c r="C14" s="39"/>
      <c r="D14" s="45"/>
      <c r="E14" s="45"/>
      <c r="F14" s="45"/>
      <c r="G14" s="42"/>
      <c r="H14" s="42"/>
      <c r="I14" s="45"/>
      <c r="J14" s="45"/>
      <c r="K14" s="45"/>
    </row>
    <row r="15" spans="1:16" x14ac:dyDescent="0.35">
      <c r="A15" s="16"/>
      <c r="B15" s="36" t="s">
        <v>244</v>
      </c>
      <c r="C15" s="39" t="s">
        <v>217</v>
      </c>
      <c r="D15" s="41">
        <v>23.670212765957448</v>
      </c>
      <c r="E15" s="41">
        <v>22.660098522167488</v>
      </c>
      <c r="F15" s="41">
        <v>30.403800475059384</v>
      </c>
      <c r="G15" s="41">
        <v>36.9</v>
      </c>
      <c r="H15" s="41">
        <v>39.4</v>
      </c>
      <c r="I15" s="41">
        <v>42.4</v>
      </c>
      <c r="J15" s="41">
        <v>46.608695652173914</v>
      </c>
      <c r="K15" s="41">
        <v>43.1</v>
      </c>
      <c r="L15" s="41">
        <v>53.8</v>
      </c>
      <c r="M15" s="41">
        <v>52.5</v>
      </c>
    </row>
    <row r="16" spans="1:16" x14ac:dyDescent="0.35">
      <c r="A16" s="16"/>
      <c r="B16" s="36" t="s">
        <v>245</v>
      </c>
      <c r="C16" s="39" t="s">
        <v>217</v>
      </c>
      <c r="D16" s="42">
        <v>76.329787234042556</v>
      </c>
      <c r="E16" s="42">
        <v>77.339901477832512</v>
      </c>
      <c r="F16" s="42">
        <v>69.596199524940616</v>
      </c>
      <c r="G16" s="42">
        <v>63.1</v>
      </c>
      <c r="H16" s="42">
        <v>60.6</v>
      </c>
      <c r="I16" s="42">
        <v>57.6</v>
      </c>
      <c r="J16" s="42">
        <v>53.391304347826086</v>
      </c>
      <c r="K16" s="42">
        <v>56.9</v>
      </c>
      <c r="L16" s="41">
        <v>46.2</v>
      </c>
      <c r="M16" s="41">
        <v>47.5</v>
      </c>
    </row>
    <row r="17" spans="1:13" x14ac:dyDescent="0.35">
      <c r="A17" s="16"/>
      <c r="B17" s="37"/>
      <c r="C17" s="39"/>
      <c r="D17" s="45"/>
      <c r="E17" s="45"/>
      <c r="F17" s="45"/>
      <c r="G17" s="45"/>
      <c r="H17" s="45"/>
      <c r="I17" s="45"/>
      <c r="J17" s="45"/>
      <c r="K17" s="45"/>
    </row>
    <row r="18" spans="1:13" x14ac:dyDescent="0.35">
      <c r="A18" s="16"/>
      <c r="B18" s="33" t="s">
        <v>229</v>
      </c>
      <c r="C18" s="39"/>
      <c r="D18" s="41"/>
      <c r="E18" s="41"/>
      <c r="F18" s="41"/>
      <c r="G18" s="41"/>
      <c r="H18" s="41"/>
      <c r="I18" s="41"/>
      <c r="J18" s="41"/>
      <c r="K18" s="41"/>
    </row>
    <row r="19" spans="1:13" x14ac:dyDescent="0.35">
      <c r="A19" s="16"/>
      <c r="B19" s="37" t="s">
        <v>188</v>
      </c>
      <c r="C19" s="39" t="s">
        <v>217</v>
      </c>
      <c r="D19" s="41">
        <v>13.031914893617023</v>
      </c>
      <c r="E19" s="41">
        <v>12.315270935960591</v>
      </c>
      <c r="F19" s="41">
        <v>9.9762470308788593</v>
      </c>
      <c r="G19" s="41">
        <v>11.214953271028037</v>
      </c>
      <c r="H19" s="41">
        <v>11.242603550295858</v>
      </c>
      <c r="I19" s="41">
        <v>9.8939929328621901</v>
      </c>
      <c r="J19" s="41">
        <v>10.43</v>
      </c>
      <c r="K19" s="41">
        <f>'Table 1.12'!R22</f>
        <v>13.613861386138614</v>
      </c>
      <c r="L19" s="42">
        <v>14.5985401459854</v>
      </c>
      <c r="M19" s="42">
        <v>15.160349854227405</v>
      </c>
    </row>
    <row r="20" spans="1:13" x14ac:dyDescent="0.35">
      <c r="A20" s="16"/>
      <c r="B20" s="37" t="s">
        <v>190</v>
      </c>
      <c r="C20" s="39" t="s">
        <v>217</v>
      </c>
      <c r="D20" s="41">
        <v>10.638297872340425</v>
      </c>
      <c r="E20" s="41">
        <v>15.517241379310345</v>
      </c>
      <c r="F20" s="41">
        <v>14.726840855106888</v>
      </c>
      <c r="G20" s="41">
        <v>16.588785046728972</v>
      </c>
      <c r="H20" s="41">
        <v>18.737672583826431</v>
      </c>
      <c r="I20" s="41">
        <v>16.96113074204947</v>
      </c>
      <c r="J20" s="41">
        <v>15.83</v>
      </c>
      <c r="K20" s="41">
        <f>'Table 1.12'!R23</f>
        <v>13.118811881188119</v>
      </c>
      <c r="L20" s="42">
        <v>21.654501216545015</v>
      </c>
      <c r="M20" s="42">
        <v>23.03206997084548</v>
      </c>
    </row>
    <row r="21" spans="1:13" x14ac:dyDescent="0.35">
      <c r="A21" s="16"/>
      <c r="B21" s="37" t="s">
        <v>192</v>
      </c>
      <c r="C21" s="39" t="s">
        <v>217</v>
      </c>
      <c r="D21" s="41">
        <v>2.1276595744680851</v>
      </c>
      <c r="E21" s="41">
        <v>1.2315270935960592</v>
      </c>
      <c r="F21" s="41">
        <v>2.1377672209026128</v>
      </c>
      <c r="G21" s="41">
        <v>1.8691588785046727</v>
      </c>
      <c r="H21" s="41">
        <v>1.5779092702169626</v>
      </c>
      <c r="I21" s="41">
        <v>1.0600706713780919</v>
      </c>
      <c r="J21" s="41">
        <v>2.61</v>
      </c>
      <c r="K21" s="41">
        <f>'Table 1.12'!R24</f>
        <v>2.4752475247524752</v>
      </c>
      <c r="L21" s="42">
        <v>3.6496350364963499</v>
      </c>
      <c r="M21" s="42">
        <v>4.9562682215743443</v>
      </c>
    </row>
    <row r="22" spans="1:13" x14ac:dyDescent="0.35">
      <c r="A22" s="16"/>
      <c r="B22" s="37" t="s">
        <v>194</v>
      </c>
      <c r="C22" s="39" t="s">
        <v>217</v>
      </c>
      <c r="D22" s="41">
        <v>8.2446808510638299</v>
      </c>
      <c r="E22" s="41">
        <v>5.9113300492610836</v>
      </c>
      <c r="F22" s="41">
        <v>6.1757719714964372</v>
      </c>
      <c r="G22" s="41">
        <v>4.9065420560747661</v>
      </c>
      <c r="H22" s="41">
        <v>4.1420118343195274</v>
      </c>
      <c r="I22" s="41">
        <v>5.6537102473498235</v>
      </c>
      <c r="J22" s="41">
        <v>5.22</v>
      </c>
      <c r="K22" s="41">
        <f>'Table 1.12'!R25</f>
        <v>5.6930693069306937</v>
      </c>
      <c r="L22" s="42">
        <v>4.6228710462287106</v>
      </c>
      <c r="M22" s="42">
        <v>4.6647230320699711</v>
      </c>
    </row>
    <row r="23" spans="1:13" x14ac:dyDescent="0.35">
      <c r="A23" s="16"/>
      <c r="B23" s="37" t="s">
        <v>196</v>
      </c>
      <c r="C23" s="39" t="s">
        <v>217</v>
      </c>
      <c r="D23" s="41">
        <v>9.0425531914893629</v>
      </c>
      <c r="E23" s="41">
        <v>7.6354679802955667</v>
      </c>
      <c r="F23" s="41">
        <v>9.026128266033254</v>
      </c>
      <c r="G23" s="41">
        <v>10.046728971962617</v>
      </c>
      <c r="H23" s="41">
        <v>8.2840236686390547</v>
      </c>
      <c r="I23" s="41">
        <v>10.600706713780919</v>
      </c>
      <c r="J23" s="41">
        <v>10.26</v>
      </c>
      <c r="K23" s="41">
        <f>'Table 1.12'!R26</f>
        <v>10.891089108910892</v>
      </c>
      <c r="L23" s="42">
        <v>9.4890510948905096</v>
      </c>
      <c r="M23" s="42">
        <v>9.037900874635568</v>
      </c>
    </row>
    <row r="24" spans="1:13" x14ac:dyDescent="0.35">
      <c r="A24" s="16"/>
      <c r="B24" s="37" t="s">
        <v>198</v>
      </c>
      <c r="C24" s="39" t="s">
        <v>217</v>
      </c>
      <c r="D24" s="41">
        <v>6.1170212765957448</v>
      </c>
      <c r="E24" s="41">
        <v>7.1428571428571423</v>
      </c>
      <c r="F24" s="41">
        <v>5.938242280285035</v>
      </c>
      <c r="G24" s="41">
        <v>6.5420560747663545</v>
      </c>
      <c r="H24" s="41">
        <v>9.4674556213017755</v>
      </c>
      <c r="I24" s="41">
        <v>8.4805653710247348</v>
      </c>
      <c r="J24" s="41">
        <v>10.26</v>
      </c>
      <c r="K24" s="41">
        <f>'Table 1.12'!R27</f>
        <v>9.9009900990099009</v>
      </c>
      <c r="L24" s="42">
        <v>7.2992700729926998</v>
      </c>
      <c r="M24" s="42">
        <v>5.8309037900874632</v>
      </c>
    </row>
    <row r="25" spans="1:13" x14ac:dyDescent="0.35">
      <c r="A25" s="16"/>
      <c r="B25" s="37" t="s">
        <v>200</v>
      </c>
      <c r="C25" s="39" t="s">
        <v>217</v>
      </c>
      <c r="D25" s="41">
        <v>11.968085106382979</v>
      </c>
      <c r="E25" s="41">
        <v>13.793103448275861</v>
      </c>
      <c r="F25" s="41">
        <v>14.726840855106888</v>
      </c>
      <c r="G25" s="41">
        <v>13.317757009345794</v>
      </c>
      <c r="H25" s="41">
        <v>12.22879684418146</v>
      </c>
      <c r="I25" s="41">
        <v>13.780918727915195</v>
      </c>
      <c r="J25" s="41">
        <v>14.43</v>
      </c>
      <c r="K25" s="41">
        <f>'Table 1.12'!R28</f>
        <v>11.138613861386139</v>
      </c>
      <c r="L25" s="42">
        <v>9.2457420924574212</v>
      </c>
      <c r="M25" s="42">
        <v>11.9533527696793</v>
      </c>
    </row>
    <row r="26" spans="1:13" x14ac:dyDescent="0.35">
      <c r="A26" s="16"/>
      <c r="B26" s="37" t="s">
        <v>202</v>
      </c>
      <c r="C26" s="39" t="s">
        <v>217</v>
      </c>
      <c r="D26" s="41">
        <v>14.361702127659576</v>
      </c>
      <c r="E26" s="41">
        <v>13.546798029556651</v>
      </c>
      <c r="F26" s="41">
        <v>8.5510688836104514</v>
      </c>
      <c r="G26" s="41">
        <v>7.4766355140186906</v>
      </c>
      <c r="H26" s="41">
        <v>7.4950690335305712</v>
      </c>
      <c r="I26" s="41">
        <v>3.8869257950530036</v>
      </c>
      <c r="J26" s="41">
        <v>6.43</v>
      </c>
      <c r="K26" s="41">
        <f>'Table 1.12'!R29</f>
        <v>4.2079207920792081</v>
      </c>
      <c r="L26" s="42">
        <v>2.6763990267639901</v>
      </c>
      <c r="M26" s="42">
        <v>2.6239067055393588</v>
      </c>
    </row>
    <row r="27" spans="1:13" x14ac:dyDescent="0.35">
      <c r="A27" s="16"/>
      <c r="B27" s="37" t="s">
        <v>204</v>
      </c>
      <c r="C27" s="39" t="s">
        <v>217</v>
      </c>
      <c r="D27" s="41">
        <v>20.212765957446805</v>
      </c>
      <c r="E27" s="41">
        <v>19.950738916256157</v>
      </c>
      <c r="F27" s="41">
        <v>25.890736342042754</v>
      </c>
      <c r="G27" s="41">
        <v>24.532710280373831</v>
      </c>
      <c r="H27" s="41">
        <v>22.090729783037474</v>
      </c>
      <c r="I27" s="41">
        <v>24.381625441696116</v>
      </c>
      <c r="J27" s="41">
        <v>21.39</v>
      </c>
      <c r="K27" s="41">
        <f>'Table 1.12'!R30</f>
        <v>25.990099009900991</v>
      </c>
      <c r="L27" s="42">
        <v>21.897810218978105</v>
      </c>
      <c r="M27" s="42">
        <v>19.533527696793001</v>
      </c>
    </row>
    <row r="28" spans="1:13" x14ac:dyDescent="0.35">
      <c r="A28" s="16"/>
      <c r="B28" s="37" t="s">
        <v>206</v>
      </c>
      <c r="C28" s="39" t="s">
        <v>217</v>
      </c>
      <c r="D28" s="42">
        <v>3.1914893617021276</v>
      </c>
      <c r="E28" s="42">
        <v>2.2167487684729066</v>
      </c>
      <c r="F28" s="42">
        <v>1.66270783847981</v>
      </c>
      <c r="G28" s="42">
        <v>2.570093457943925</v>
      </c>
      <c r="H28" s="42">
        <v>2.7613412228796843</v>
      </c>
      <c r="I28" s="42">
        <v>3.3568904593639579</v>
      </c>
      <c r="J28" s="42">
        <v>1.39</v>
      </c>
      <c r="K28" s="42">
        <f>'Table 1.12'!R31</f>
        <v>1.7326732673267329</v>
      </c>
      <c r="L28" s="42">
        <v>3.1630170316301705</v>
      </c>
      <c r="M28" s="42">
        <v>1.749271137026239</v>
      </c>
    </row>
    <row r="29" spans="1:13" x14ac:dyDescent="0.35">
      <c r="A29" s="16"/>
      <c r="B29" s="37" t="s">
        <v>208</v>
      </c>
      <c r="C29" s="39" t="s">
        <v>217</v>
      </c>
      <c r="D29" s="41">
        <v>0.53191489361702127</v>
      </c>
      <c r="E29" s="41">
        <v>0.73891625615763545</v>
      </c>
      <c r="F29" s="41">
        <v>0.23752969121140144</v>
      </c>
      <c r="G29" s="41">
        <v>0.23364485981308408</v>
      </c>
      <c r="H29" s="41">
        <v>1.5779092702169626</v>
      </c>
      <c r="I29" s="41">
        <v>1.9434628975265018</v>
      </c>
      <c r="J29" s="41">
        <v>0.87</v>
      </c>
      <c r="K29" s="41">
        <f>'Table 1.12'!R32</f>
        <v>1.2376237623762376</v>
      </c>
      <c r="L29" s="42">
        <v>1.4598540145985401</v>
      </c>
      <c r="M29" s="42">
        <v>0.87463556851311952</v>
      </c>
    </row>
    <row r="30" spans="1:13" x14ac:dyDescent="0.35">
      <c r="A30" s="16"/>
      <c r="B30" s="37" t="s">
        <v>230</v>
      </c>
      <c r="C30" s="39" t="s">
        <v>217</v>
      </c>
      <c r="D30" s="41">
        <v>0.53191489361702127</v>
      </c>
      <c r="E30" s="41">
        <v>0</v>
      </c>
      <c r="F30" s="41">
        <v>0.95011876484560576</v>
      </c>
      <c r="G30" s="41">
        <v>0.7009345794392523</v>
      </c>
      <c r="H30" s="41">
        <v>0.39447731755424065</v>
      </c>
      <c r="I30" s="41">
        <v>0</v>
      </c>
      <c r="J30" s="41">
        <v>0.87</v>
      </c>
      <c r="K30" s="41">
        <f>'Table 1.12'!R33</f>
        <v>0</v>
      </c>
      <c r="L30" s="42">
        <v>0.24330900243309003</v>
      </c>
      <c r="M30" s="42">
        <v>0.58309037900874638</v>
      </c>
    </row>
    <row r="31" spans="1:13" x14ac:dyDescent="0.35">
      <c r="A31" s="16"/>
      <c r="B31" s="37"/>
      <c r="C31" s="39"/>
      <c r="D31" s="46"/>
      <c r="E31" s="46"/>
      <c r="F31" s="46"/>
      <c r="G31" s="46"/>
      <c r="H31" s="46"/>
      <c r="I31" s="46"/>
      <c r="J31" s="46"/>
      <c r="K31" s="46"/>
    </row>
    <row r="32" spans="1:13" x14ac:dyDescent="0.35">
      <c r="A32" s="16"/>
      <c r="B32" s="33" t="s">
        <v>141</v>
      </c>
      <c r="C32" s="39"/>
      <c r="D32" s="45"/>
      <c r="E32" s="45"/>
      <c r="F32" s="45"/>
      <c r="G32" s="45"/>
      <c r="H32" s="45"/>
      <c r="I32" s="45"/>
      <c r="J32" s="45"/>
      <c r="K32" s="45"/>
    </row>
    <row r="33" spans="1:14" x14ac:dyDescent="0.35">
      <c r="A33" s="16"/>
      <c r="B33" s="34" t="s">
        <v>246</v>
      </c>
      <c r="C33" s="34"/>
      <c r="D33" s="45"/>
      <c r="E33" s="45"/>
      <c r="F33" s="45"/>
      <c r="G33" s="45"/>
      <c r="H33" s="45"/>
      <c r="I33" s="45"/>
      <c r="J33" s="45"/>
      <c r="K33" s="45"/>
    </row>
    <row r="34" spans="1:14" x14ac:dyDescent="0.35">
      <c r="A34" s="16"/>
      <c r="B34" s="34" t="s">
        <v>233</v>
      </c>
      <c r="C34" s="39" t="s">
        <v>217</v>
      </c>
      <c r="D34" s="41">
        <v>37.282229965156787</v>
      </c>
      <c r="E34" s="41">
        <v>32.5</v>
      </c>
      <c r="F34" s="41">
        <v>34.129692832764505</v>
      </c>
      <c r="G34" s="41">
        <v>30.7</v>
      </c>
      <c r="H34" s="41">
        <v>34.20195439739414</v>
      </c>
      <c r="I34" s="41">
        <v>41.1</v>
      </c>
      <c r="J34" s="41">
        <v>33.200000000000003</v>
      </c>
      <c r="K34" s="41">
        <v>24.782608695652176</v>
      </c>
      <c r="L34" s="41">
        <v>25.263157894736842</v>
      </c>
      <c r="M34" s="41">
        <v>20.858895705521473</v>
      </c>
    </row>
    <row r="35" spans="1:14" x14ac:dyDescent="0.35">
      <c r="A35" s="16"/>
      <c r="B35" s="34" t="s">
        <v>234</v>
      </c>
      <c r="C35" s="39" t="s">
        <v>217</v>
      </c>
      <c r="D35" s="41">
        <v>44.599303135888505</v>
      </c>
      <c r="E35" s="41">
        <v>50.4</v>
      </c>
      <c r="F35" s="41">
        <v>48.122866894197948</v>
      </c>
      <c r="G35" s="41">
        <v>49.6</v>
      </c>
      <c r="H35" s="41">
        <v>47.557003257328994</v>
      </c>
      <c r="I35" s="41">
        <v>42</v>
      </c>
      <c r="J35" s="41">
        <v>47.2</v>
      </c>
      <c r="K35" s="41">
        <v>51.304347826086961</v>
      </c>
      <c r="L35" s="41">
        <v>44.210526315789473</v>
      </c>
      <c r="M35" s="41">
        <v>45.398773006134967</v>
      </c>
    </row>
    <row r="36" spans="1:14" x14ac:dyDescent="0.35">
      <c r="A36" s="16"/>
      <c r="B36" s="34" t="s">
        <v>235</v>
      </c>
      <c r="C36" s="39" t="s">
        <v>217</v>
      </c>
      <c r="D36" s="41">
        <v>11.846689895470384</v>
      </c>
      <c r="E36" s="41">
        <v>10.8</v>
      </c>
      <c r="F36" s="41">
        <v>10.921501706484642</v>
      </c>
      <c r="G36" s="41">
        <v>11.1</v>
      </c>
      <c r="H36" s="41">
        <v>9.7719869706840399</v>
      </c>
      <c r="I36" s="41">
        <v>8.6</v>
      </c>
      <c r="J36" s="41">
        <v>10.4</v>
      </c>
      <c r="K36" s="41">
        <v>11.739130434782609</v>
      </c>
      <c r="L36" s="41">
        <v>15.789473684210526</v>
      </c>
      <c r="M36" s="41">
        <v>17.177914110429448</v>
      </c>
    </row>
    <row r="37" spans="1:14" x14ac:dyDescent="0.35">
      <c r="A37" s="16"/>
      <c r="B37" s="34" t="s">
        <v>236</v>
      </c>
      <c r="C37" s="39" t="s">
        <v>217</v>
      </c>
      <c r="D37" s="41">
        <v>6.2717770034843205</v>
      </c>
      <c r="E37" s="41">
        <v>6.4</v>
      </c>
      <c r="F37" s="41">
        <v>6.8259385665529013</v>
      </c>
      <c r="G37" s="41">
        <v>8.5</v>
      </c>
      <c r="H37" s="41">
        <v>8.4690553745928341</v>
      </c>
      <c r="I37" s="41">
        <v>8.3000000000000007</v>
      </c>
      <c r="J37" s="41">
        <v>9.1</v>
      </c>
      <c r="K37" s="41">
        <v>12.173913043478262</v>
      </c>
      <c r="L37" s="116">
        <v>14.2</v>
      </c>
      <c r="M37" s="116">
        <v>16.564417177914109</v>
      </c>
      <c r="N37" s="41"/>
    </row>
    <row r="38" spans="1:14" x14ac:dyDescent="0.35">
      <c r="A38" s="16"/>
      <c r="B38" s="37"/>
      <c r="C38" s="39"/>
      <c r="D38" s="45"/>
      <c r="E38" s="45"/>
      <c r="F38" s="45"/>
      <c r="G38" s="45"/>
      <c r="H38" s="45"/>
      <c r="I38" s="16"/>
      <c r="J38" s="16"/>
      <c r="K38" s="16"/>
      <c r="L38" s="16"/>
      <c r="M38" s="16"/>
    </row>
    <row r="39" spans="1:14" x14ac:dyDescent="0.35">
      <c r="A39" s="16"/>
      <c r="B39" s="34" t="s">
        <v>237</v>
      </c>
      <c r="C39" s="37"/>
      <c r="D39" s="37"/>
      <c r="E39" s="37"/>
      <c r="F39" s="37"/>
      <c r="G39" s="37"/>
      <c r="H39" s="37"/>
      <c r="I39" s="37"/>
      <c r="J39" s="37"/>
      <c r="K39" s="37"/>
      <c r="L39" s="37"/>
      <c r="M39" s="37"/>
    </row>
    <row r="40" spans="1:14" x14ac:dyDescent="0.35">
      <c r="A40" s="16"/>
      <c r="B40" s="34" t="s">
        <v>238</v>
      </c>
      <c r="C40" s="37"/>
      <c r="D40" s="37"/>
      <c r="E40" s="37"/>
      <c r="F40" s="37"/>
      <c r="G40" s="37"/>
      <c r="H40" s="47"/>
      <c r="I40" s="47"/>
      <c r="J40" s="47"/>
      <c r="K40" s="47"/>
      <c r="L40" s="47"/>
      <c r="M40" s="47"/>
    </row>
    <row r="41" spans="1:14" x14ac:dyDescent="0.35">
      <c r="A41" s="16"/>
      <c r="B41" s="16"/>
      <c r="C41" s="16"/>
      <c r="D41" s="16"/>
      <c r="E41" s="16"/>
      <c r="F41" s="16"/>
      <c r="G41" s="16"/>
      <c r="H41" s="16"/>
      <c r="I41" s="16"/>
      <c r="J41" s="16"/>
      <c r="K41" s="16"/>
      <c r="L41" s="16"/>
      <c r="M41" s="16"/>
    </row>
    <row r="42" spans="1:14" x14ac:dyDescent="0.35">
      <c r="A42" s="16"/>
      <c r="B42" s="16"/>
      <c r="C42" s="16"/>
      <c r="D42" s="16"/>
      <c r="E42" s="16"/>
      <c r="F42" s="16"/>
      <c r="G42" s="16"/>
      <c r="H42" s="16"/>
      <c r="I42" s="16"/>
      <c r="J42" s="16"/>
      <c r="K42" s="16"/>
      <c r="L42" s="16"/>
      <c r="M42" s="16"/>
    </row>
    <row r="43" spans="1:14" x14ac:dyDescent="0.35">
      <c r="A43" s="16"/>
      <c r="B43" s="16"/>
      <c r="C43" s="16"/>
      <c r="D43" s="16"/>
      <c r="E43" s="16"/>
      <c r="F43" s="16"/>
      <c r="G43" s="16"/>
      <c r="H43" s="16"/>
      <c r="I43" s="16"/>
      <c r="J43" s="16"/>
      <c r="K43" s="16"/>
      <c r="L43" s="16"/>
      <c r="M43" s="16"/>
    </row>
    <row r="44" spans="1:14" x14ac:dyDescent="0.35">
      <c r="A44" s="16"/>
      <c r="B44" s="16"/>
      <c r="C44" s="16"/>
      <c r="D44" s="16"/>
      <c r="E44" s="16"/>
      <c r="F44" s="16"/>
      <c r="G44" s="16"/>
      <c r="H44" s="16"/>
      <c r="I44" s="16"/>
      <c r="J44" s="16"/>
      <c r="K44" s="16"/>
      <c r="L44" s="16"/>
      <c r="M44" s="16"/>
    </row>
    <row r="45" spans="1:14" x14ac:dyDescent="0.35">
      <c r="A45" s="16"/>
      <c r="B45" s="16"/>
      <c r="C45" s="16"/>
      <c r="D45" s="16"/>
      <c r="E45" s="16"/>
      <c r="F45" s="16"/>
      <c r="G45" s="16"/>
      <c r="H45" s="16"/>
      <c r="I45" s="16"/>
      <c r="J45" s="16"/>
      <c r="K45" s="16"/>
      <c r="L45" s="16"/>
      <c r="M45" s="16"/>
    </row>
    <row r="46" spans="1:14" x14ac:dyDescent="0.35">
      <c r="A46" s="16"/>
      <c r="B46" s="16"/>
      <c r="C46" s="16"/>
      <c r="D46" s="16"/>
      <c r="E46" s="16"/>
      <c r="F46" s="16"/>
      <c r="G46" s="16"/>
      <c r="H46" s="16"/>
      <c r="I46" s="16"/>
      <c r="J46" s="16"/>
      <c r="K46" s="16"/>
      <c r="L46" s="16"/>
      <c r="M46" s="16"/>
    </row>
    <row r="47" spans="1:14" x14ac:dyDescent="0.35">
      <c r="A47" s="16"/>
      <c r="B47" s="16"/>
      <c r="C47" s="16"/>
      <c r="D47" s="16"/>
      <c r="E47" s="16"/>
      <c r="F47" s="16"/>
      <c r="G47" s="16"/>
      <c r="H47" s="16"/>
      <c r="I47" s="16"/>
      <c r="J47" s="16"/>
      <c r="K47" s="16"/>
      <c r="L47" s="16"/>
      <c r="M47" s="16"/>
    </row>
    <row r="48" spans="1:14" x14ac:dyDescent="0.35">
      <c r="A48" s="16"/>
      <c r="B48" s="16"/>
      <c r="C48" s="16"/>
      <c r="D48" s="16"/>
      <c r="E48" s="16"/>
      <c r="F48" s="16"/>
      <c r="G48" s="16"/>
      <c r="H48" s="16"/>
      <c r="I48" s="16"/>
      <c r="J48" s="16"/>
      <c r="K48" s="16"/>
      <c r="L48" s="16"/>
      <c r="M48" s="16"/>
    </row>
    <row r="49" spans="1:13" x14ac:dyDescent="0.35">
      <c r="A49" s="16"/>
      <c r="B49" s="16"/>
      <c r="C49" s="16"/>
      <c r="D49" s="16"/>
      <c r="E49" s="16"/>
      <c r="F49" s="16"/>
      <c r="G49" s="16"/>
      <c r="H49" s="16"/>
      <c r="I49" s="16"/>
      <c r="J49" s="16"/>
      <c r="K49" s="16"/>
      <c r="L49" s="16"/>
      <c r="M49" s="16"/>
    </row>
    <row r="50" spans="1:13" x14ac:dyDescent="0.35">
      <c r="A50" s="16"/>
      <c r="B50" s="16"/>
      <c r="C50" s="16"/>
      <c r="D50" s="16"/>
      <c r="E50" s="16"/>
      <c r="F50" s="16"/>
      <c r="G50" s="16"/>
      <c r="H50" s="16"/>
      <c r="I50" s="16"/>
      <c r="J50" s="16"/>
      <c r="K50" s="16"/>
      <c r="L50" s="16"/>
      <c r="M50" s="16"/>
    </row>
    <row r="51" spans="1:13" x14ac:dyDescent="0.35">
      <c r="A51" s="16"/>
      <c r="B51" s="16"/>
      <c r="C51" s="16"/>
      <c r="D51" s="16"/>
      <c r="E51" s="16"/>
      <c r="F51" s="16"/>
      <c r="G51" s="16"/>
      <c r="H51" s="16"/>
      <c r="I51" s="16"/>
      <c r="J51" s="16"/>
      <c r="K51" s="16"/>
      <c r="L51" s="16"/>
      <c r="M51" s="16"/>
    </row>
    <row r="52" spans="1:13" x14ac:dyDescent="0.35">
      <c r="A52" s="16"/>
      <c r="B52" s="16"/>
      <c r="C52" s="16"/>
      <c r="D52" s="16"/>
      <c r="E52" s="16"/>
      <c r="F52" s="16"/>
      <c r="G52" s="16"/>
      <c r="H52" s="16"/>
      <c r="I52" s="16"/>
      <c r="J52" s="16"/>
      <c r="K52" s="16"/>
      <c r="L52" s="16"/>
      <c r="M52" s="16"/>
    </row>
    <row r="53" spans="1:13" x14ac:dyDescent="0.35">
      <c r="A53" s="16"/>
      <c r="B53" s="16"/>
      <c r="C53" s="16"/>
      <c r="D53" s="16"/>
      <c r="E53" s="16"/>
      <c r="F53" s="16"/>
      <c r="G53" s="16"/>
      <c r="H53" s="16"/>
      <c r="I53" s="16"/>
      <c r="J53" s="16"/>
      <c r="K53" s="16"/>
      <c r="L53" s="16"/>
      <c r="M53" s="16"/>
    </row>
    <row r="54" spans="1:13" x14ac:dyDescent="0.35">
      <c r="A54" s="16"/>
      <c r="B54" s="16"/>
      <c r="C54" s="16"/>
      <c r="D54" s="16"/>
      <c r="E54" s="16"/>
      <c r="F54" s="16"/>
      <c r="G54" s="16"/>
      <c r="H54" s="16"/>
      <c r="I54" s="16"/>
      <c r="J54" s="16"/>
      <c r="K54" s="16"/>
      <c r="L54" s="16"/>
      <c r="M54" s="16"/>
    </row>
    <row r="55" spans="1:13" x14ac:dyDescent="0.35">
      <c r="A55" s="16"/>
      <c r="B55" s="16"/>
      <c r="C55" s="16"/>
      <c r="D55" s="16"/>
      <c r="E55" s="16"/>
      <c r="F55" s="16"/>
      <c r="G55" s="16"/>
      <c r="H55" s="16"/>
      <c r="I55" s="16"/>
      <c r="J55" s="16"/>
      <c r="K55" s="16"/>
      <c r="L55" s="16"/>
      <c r="M55" s="16"/>
    </row>
  </sheetData>
  <pageMargins left="0.51181102362204722" right="0.70866141732283472" top="0.55118110236220474" bottom="0.74803149606299213" header="0.31496062992125984" footer="0.31496062992125984"/>
  <pageSetup paperSize="121"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1F616-CA13-4370-8ECF-86FF1EF8B606}">
  <dimension ref="A1:I53"/>
  <sheetViews>
    <sheetView zoomScaleNormal="100" workbookViewId="0">
      <pane ySplit="4" topLeftCell="A5" activePane="bottomLeft" state="frozen"/>
      <selection pane="bottomLeft"/>
    </sheetView>
  </sheetViews>
  <sheetFormatPr defaultColWidth="8.73046875" defaultRowHeight="12.75" x14ac:dyDescent="0.35"/>
  <cols>
    <col min="1" max="1" width="3.265625" style="192" customWidth="1"/>
    <col min="2" max="2" width="25.3984375" style="192" customWidth="1"/>
    <col min="3" max="8" width="12.1328125" style="192" customWidth="1"/>
    <col min="9" max="16384" width="8.73046875" style="192"/>
  </cols>
  <sheetData>
    <row r="1" spans="1:9" ht="63.75" customHeight="1" x14ac:dyDescent="0.35">
      <c r="A1"/>
      <c r="B1" s="25" t="s">
        <v>476</v>
      </c>
      <c r="C1" s="16"/>
      <c r="D1" s="16"/>
      <c r="E1" s="16"/>
      <c r="F1" s="16"/>
      <c r="G1" s="16"/>
      <c r="H1" s="16"/>
    </row>
    <row r="2" spans="1:9" ht="16.899999999999999" x14ac:dyDescent="0.35">
      <c r="A2" s="16"/>
      <c r="B2" s="138" t="s">
        <v>504</v>
      </c>
      <c r="C2" s="16"/>
      <c r="D2" s="16"/>
      <c r="E2" s="16"/>
      <c r="F2" s="16"/>
      <c r="G2" s="16"/>
      <c r="H2" s="16"/>
    </row>
    <row r="3" spans="1:9" ht="18.75" customHeight="1" x14ac:dyDescent="0.35">
      <c r="A3" s="38"/>
      <c r="B3" s="48"/>
      <c r="C3" s="153">
        <v>42916</v>
      </c>
      <c r="D3" s="153">
        <v>43281</v>
      </c>
      <c r="E3" s="153">
        <v>43646</v>
      </c>
      <c r="F3" s="153">
        <v>44012</v>
      </c>
      <c r="G3" s="153">
        <v>44377</v>
      </c>
      <c r="H3" s="153">
        <v>44742</v>
      </c>
    </row>
    <row r="4" spans="1:9" ht="15" x14ac:dyDescent="0.35">
      <c r="A4" s="38"/>
      <c r="B4" s="48"/>
      <c r="C4" s="49" t="s">
        <v>217</v>
      </c>
      <c r="D4" s="49" t="s">
        <v>217</v>
      </c>
      <c r="E4" s="49" t="s">
        <v>217</v>
      </c>
      <c r="F4" s="49" t="s">
        <v>217</v>
      </c>
      <c r="G4" s="49" t="s">
        <v>217</v>
      </c>
      <c r="H4" s="49" t="s">
        <v>217</v>
      </c>
    </row>
    <row r="5" spans="1:9" ht="15" x14ac:dyDescent="0.35">
      <c r="A5" s="15"/>
      <c r="B5" s="33"/>
      <c r="C5" s="45"/>
      <c r="D5" s="45"/>
      <c r="E5" s="45"/>
      <c r="F5" s="45"/>
      <c r="G5" s="45"/>
      <c r="H5" s="45"/>
    </row>
    <row r="6" spans="1:9" ht="15.75" customHeight="1" x14ac:dyDescent="0.35">
      <c r="A6" s="15"/>
      <c r="B6" s="34" t="s">
        <v>478</v>
      </c>
      <c r="C6" s="42">
        <v>33.112582781457</v>
      </c>
      <c r="D6" s="42">
        <v>26.265060240963855</v>
      </c>
      <c r="E6" s="42">
        <v>40</v>
      </c>
      <c r="F6" s="42">
        <v>29.427083333333332</v>
      </c>
      <c r="G6" s="42">
        <v>35.483870967741936</v>
      </c>
      <c r="H6" s="42">
        <v>31</v>
      </c>
      <c r="I6" s="191"/>
    </row>
    <row r="7" spans="1:9" ht="15.75" customHeight="1" x14ac:dyDescent="0.35">
      <c r="A7" s="15"/>
      <c r="B7" s="34" t="s">
        <v>479</v>
      </c>
      <c r="C7" s="42">
        <v>37.745098039215684</v>
      </c>
      <c r="D7" s="42">
        <v>44.736842105263158</v>
      </c>
      <c r="E7" s="42">
        <v>36.746987951807228</v>
      </c>
      <c r="F7" s="42">
        <v>25.668449197860966</v>
      </c>
      <c r="G7" s="42">
        <v>31.496062992125985</v>
      </c>
      <c r="H7" s="42">
        <v>18.899999999999999</v>
      </c>
      <c r="I7" s="191"/>
    </row>
    <row r="8" spans="1:9" ht="15.75" customHeight="1" x14ac:dyDescent="0.35">
      <c r="A8" s="6"/>
      <c r="B8" s="34" t="s">
        <v>480</v>
      </c>
      <c r="C8" s="42">
        <v>35.73770491803279</v>
      </c>
      <c r="D8" s="42">
        <v>55.36480686695279</v>
      </c>
      <c r="E8" s="42">
        <v>42.268041237113401</v>
      </c>
      <c r="F8" s="42">
        <v>33.484162895927597</v>
      </c>
      <c r="G8" s="42">
        <v>39.664804469273747</v>
      </c>
      <c r="H8" s="42">
        <v>44.5</v>
      </c>
      <c r="I8" s="191"/>
    </row>
    <row r="9" spans="1:9" ht="15.75" customHeight="1" x14ac:dyDescent="0.35">
      <c r="A9" s="6"/>
      <c r="B9" s="34" t="s">
        <v>481</v>
      </c>
      <c r="C9" s="42">
        <v>28.837209302325583</v>
      </c>
      <c r="D9" s="42">
        <v>32.058047493403699</v>
      </c>
      <c r="E9" s="42">
        <v>36.732329084588642</v>
      </c>
      <c r="F9" s="42">
        <v>26.40449438202247</v>
      </c>
      <c r="G9" s="42">
        <v>35.785536159601001</v>
      </c>
      <c r="H9" s="42">
        <v>31.1</v>
      </c>
      <c r="I9" s="191"/>
    </row>
    <row r="10" spans="1:9" ht="15.75" customHeight="1" x14ac:dyDescent="0.35">
      <c r="A10" s="16"/>
      <c r="B10" s="34" t="s">
        <v>482</v>
      </c>
      <c r="C10" s="55">
        <v>41.316526610644253</v>
      </c>
      <c r="D10" s="55">
        <v>42.018072289156628</v>
      </c>
      <c r="E10" s="55">
        <v>36.627906976744185</v>
      </c>
      <c r="F10" s="55">
        <v>33.378196500672949</v>
      </c>
      <c r="G10" s="55">
        <v>34.782608695652172</v>
      </c>
      <c r="H10" s="55">
        <v>31.8</v>
      </c>
      <c r="I10" s="191"/>
    </row>
    <row r="11" spans="1:9" ht="15.75" customHeight="1" x14ac:dyDescent="0.35">
      <c r="A11" s="16"/>
      <c r="B11" s="34" t="s">
        <v>517</v>
      </c>
      <c r="C11" s="42">
        <v>66.666666666666657</v>
      </c>
      <c r="D11" s="42">
        <v>70.588235294117652</v>
      </c>
      <c r="E11" s="42">
        <v>10.526315789473683</v>
      </c>
      <c r="F11" s="42">
        <v>50</v>
      </c>
      <c r="G11" s="42">
        <v>66.666666666666657</v>
      </c>
      <c r="H11" s="42">
        <v>0</v>
      </c>
      <c r="I11" s="191"/>
    </row>
    <row r="12" spans="1:9" ht="15.75" customHeight="1" x14ac:dyDescent="0.35">
      <c r="A12" s="16"/>
      <c r="B12" s="34" t="s">
        <v>484</v>
      </c>
      <c r="C12" s="42">
        <v>33.225806451612904</v>
      </c>
      <c r="D12" s="42">
        <v>54.6875</v>
      </c>
      <c r="E12" s="42">
        <v>38.268156424581008</v>
      </c>
      <c r="F12" s="42">
        <v>35.47486033519553</v>
      </c>
      <c r="G12" s="42">
        <v>45.91836734693878</v>
      </c>
      <c r="H12" s="42">
        <v>19.600000000000001</v>
      </c>
      <c r="I12" s="191"/>
    </row>
    <row r="13" spans="1:9" ht="15.75" customHeight="1" x14ac:dyDescent="0.35">
      <c r="A13" s="16"/>
      <c r="B13" s="34" t="s">
        <v>485</v>
      </c>
      <c r="C13" s="42">
        <v>32.551319648093838</v>
      </c>
      <c r="D13" s="42">
        <v>40.310077519379846</v>
      </c>
      <c r="E13" s="42">
        <v>37.264150943396224</v>
      </c>
      <c r="F13" s="42">
        <v>36.29032258064516</v>
      </c>
      <c r="G13" s="42">
        <v>46.780303030303031</v>
      </c>
      <c r="H13" s="42">
        <v>45.5</v>
      </c>
      <c r="I13" s="191"/>
    </row>
    <row r="14" spans="1:9" ht="15.75" customHeight="1" x14ac:dyDescent="0.35">
      <c r="A14" s="16"/>
      <c r="B14" s="34" t="s">
        <v>486</v>
      </c>
      <c r="C14" s="42">
        <v>44.594594594594597</v>
      </c>
      <c r="D14" s="42">
        <v>43.788437884378844</v>
      </c>
      <c r="E14" s="42">
        <v>44.110275689223059</v>
      </c>
      <c r="F14" s="42">
        <v>38.159675236806493</v>
      </c>
      <c r="G14" s="42">
        <v>26.248399487836103</v>
      </c>
      <c r="H14" s="42">
        <v>25.9</v>
      </c>
      <c r="I14" s="191"/>
    </row>
    <row r="15" spans="1:9" ht="15.75" customHeight="1" x14ac:dyDescent="0.35">
      <c r="A15" s="16"/>
      <c r="B15" s="34" t="s">
        <v>487</v>
      </c>
      <c r="C15" s="42">
        <v>68.965517241379317</v>
      </c>
      <c r="D15" s="42">
        <v>58.333333333333336</v>
      </c>
      <c r="E15" s="42">
        <v>74.285714285714292</v>
      </c>
      <c r="F15" s="42">
        <v>70</v>
      </c>
      <c r="G15" s="42">
        <v>59.375</v>
      </c>
      <c r="H15" s="42">
        <v>68.8</v>
      </c>
      <c r="I15" s="191"/>
    </row>
    <row r="16" spans="1:9" ht="15.75" customHeight="1" x14ac:dyDescent="0.35">
      <c r="A16" s="16"/>
      <c r="B16" s="34" t="s">
        <v>488</v>
      </c>
      <c r="C16" s="42">
        <v>14.518147684605756</v>
      </c>
      <c r="D16" s="42">
        <v>22.380336351875808</v>
      </c>
      <c r="E16" s="42">
        <v>28.35249042145594</v>
      </c>
      <c r="F16" s="42">
        <v>21.032504780114721</v>
      </c>
      <c r="G16" s="42">
        <v>23.183391003460208</v>
      </c>
      <c r="H16" s="42">
        <v>20.8</v>
      </c>
      <c r="I16" s="191"/>
    </row>
    <row r="17" spans="1:9" ht="15.75" customHeight="1" x14ac:dyDescent="0.35">
      <c r="A17" s="16"/>
      <c r="B17" s="34" t="s">
        <v>489</v>
      </c>
      <c r="C17" s="42">
        <v>27.172827172827173</v>
      </c>
      <c r="D17" s="42">
        <v>31.089108910891088</v>
      </c>
      <c r="E17" s="42">
        <v>41.12983151635283</v>
      </c>
      <c r="F17" s="42">
        <v>22.781456953642383</v>
      </c>
      <c r="G17" s="42">
        <v>26.209223847019125</v>
      </c>
      <c r="H17" s="42">
        <v>28.4</v>
      </c>
      <c r="I17" s="191"/>
    </row>
    <row r="18" spans="1:9" ht="15.75" customHeight="1" x14ac:dyDescent="0.35">
      <c r="A18" s="16"/>
      <c r="B18" s="34" t="s">
        <v>490</v>
      </c>
      <c r="C18" s="42" t="s">
        <v>231</v>
      </c>
      <c r="D18" s="42">
        <v>31.770222743259087</v>
      </c>
      <c r="E18" s="42">
        <v>36.025408348457347</v>
      </c>
      <c r="F18" s="42">
        <v>31.155778894472363</v>
      </c>
      <c r="G18" s="42">
        <v>29.428571428571427</v>
      </c>
      <c r="H18" s="42">
        <v>33</v>
      </c>
      <c r="I18" s="191"/>
    </row>
    <row r="19" spans="1:9" ht="15.75" customHeight="1" x14ac:dyDescent="0.35">
      <c r="A19" s="16"/>
      <c r="B19" s="37" t="s">
        <v>491</v>
      </c>
      <c r="C19" s="42">
        <v>58.980582524271838</v>
      </c>
      <c r="D19" s="42">
        <v>40.610328638497649</v>
      </c>
      <c r="E19" s="42">
        <v>62.921348314606739</v>
      </c>
      <c r="F19" s="42">
        <v>48.620689655172413</v>
      </c>
      <c r="G19" s="42">
        <v>44.164037854889585</v>
      </c>
      <c r="H19" s="42">
        <v>23.4</v>
      </c>
      <c r="I19" s="191"/>
    </row>
    <row r="20" spans="1:9" ht="15.75" customHeight="1" x14ac:dyDescent="0.35">
      <c r="A20" s="16"/>
      <c r="B20" s="34" t="s">
        <v>492</v>
      </c>
      <c r="C20" s="42">
        <v>68.75</v>
      </c>
      <c r="D20" s="42">
        <v>54.166666666666664</v>
      </c>
      <c r="E20" s="42">
        <v>68.75</v>
      </c>
      <c r="F20" s="42">
        <v>72.41379310344827</v>
      </c>
      <c r="G20" s="42">
        <v>77.142857142857153</v>
      </c>
      <c r="H20" s="42">
        <v>78.599999999999994</v>
      </c>
      <c r="I20" s="191"/>
    </row>
    <row r="21" spans="1:9" ht="15.75" customHeight="1" x14ac:dyDescent="0.35">
      <c r="A21" s="16"/>
      <c r="B21" s="36" t="s">
        <v>470</v>
      </c>
      <c r="C21" s="64">
        <v>34.064613072877535</v>
      </c>
      <c r="D21" s="64">
        <v>36.281816903389114</v>
      </c>
      <c r="E21" s="64">
        <v>39.471249173826834</v>
      </c>
      <c r="F21" s="64">
        <v>31.79417534329259</v>
      </c>
      <c r="G21" s="64">
        <v>33.338303265245266</v>
      </c>
      <c r="H21" s="64">
        <v>30.3</v>
      </c>
      <c r="I21" s="191"/>
    </row>
    <row r="22" spans="1:9" x14ac:dyDescent="0.35">
      <c r="A22" s="16"/>
      <c r="B22" s="34"/>
      <c r="C22" s="63"/>
      <c r="D22" s="63"/>
      <c r="E22" s="63"/>
      <c r="F22" s="63"/>
      <c r="G22" s="63"/>
      <c r="H22" s="63"/>
      <c r="I22" s="191"/>
    </row>
    <row r="23" spans="1:9" ht="22.5" customHeight="1" x14ac:dyDescent="0.35">
      <c r="A23" s="16"/>
      <c r="B23" s="226" t="s">
        <v>493</v>
      </c>
      <c r="C23" s="226"/>
      <c r="D23" s="226"/>
      <c r="E23" s="226"/>
      <c r="F23" s="226"/>
      <c r="G23" s="226"/>
      <c r="H23" s="226"/>
    </row>
    <row r="24" spans="1:9" x14ac:dyDescent="0.35">
      <c r="A24" s="16"/>
      <c r="B24" s="226" t="s">
        <v>516</v>
      </c>
      <c r="C24" s="226"/>
      <c r="D24" s="226"/>
      <c r="E24" s="226"/>
      <c r="F24" s="226"/>
      <c r="G24" s="226"/>
      <c r="H24" s="226"/>
    </row>
    <row r="25" spans="1:9" x14ac:dyDescent="0.35">
      <c r="A25" s="193"/>
      <c r="B25" s="226"/>
      <c r="C25" s="226"/>
      <c r="D25" s="226"/>
      <c r="E25" s="226"/>
      <c r="F25" s="226"/>
      <c r="G25" s="226"/>
      <c r="H25" s="226"/>
    </row>
    <row r="26" spans="1:9" x14ac:dyDescent="0.35">
      <c r="A26" s="193"/>
      <c r="B26" s="194"/>
      <c r="C26" s="196"/>
      <c r="D26" s="196"/>
      <c r="E26" s="196"/>
      <c r="F26" s="196"/>
      <c r="G26" s="196"/>
      <c r="H26" s="196"/>
    </row>
    <row r="27" spans="1:9" x14ac:dyDescent="0.35">
      <c r="A27" s="193"/>
      <c r="B27" s="194"/>
      <c r="C27" s="198"/>
      <c r="D27" s="198"/>
      <c r="E27" s="198"/>
      <c r="F27" s="198"/>
      <c r="G27" s="198"/>
      <c r="H27" s="198"/>
    </row>
    <row r="28" spans="1:9" x14ac:dyDescent="0.35">
      <c r="A28" s="193"/>
      <c r="B28" s="194"/>
      <c r="C28" s="198"/>
      <c r="D28" s="198"/>
      <c r="E28" s="198"/>
      <c r="F28" s="198"/>
      <c r="G28" s="198"/>
      <c r="H28" s="198"/>
    </row>
    <row r="29" spans="1:9" x14ac:dyDescent="0.35">
      <c r="A29" s="193"/>
      <c r="B29" s="194"/>
      <c r="C29" s="198"/>
      <c r="D29" s="198"/>
      <c r="E29" s="198"/>
      <c r="F29" s="198"/>
      <c r="G29" s="198"/>
      <c r="H29" s="198"/>
    </row>
    <row r="30" spans="1:9" x14ac:dyDescent="0.35">
      <c r="A30" s="193"/>
      <c r="B30" s="194"/>
      <c r="C30" s="198"/>
      <c r="D30" s="198"/>
      <c r="E30" s="198"/>
      <c r="F30" s="198"/>
      <c r="G30" s="198"/>
      <c r="H30" s="198"/>
    </row>
    <row r="31" spans="1:9" x14ac:dyDescent="0.35">
      <c r="A31" s="193"/>
      <c r="B31" s="194"/>
      <c r="C31" s="198"/>
      <c r="D31" s="198"/>
      <c r="E31" s="198"/>
      <c r="F31" s="198"/>
      <c r="G31" s="198"/>
      <c r="H31" s="198"/>
    </row>
    <row r="32" spans="1:9" x14ac:dyDescent="0.35">
      <c r="A32" s="193"/>
      <c r="B32" s="194"/>
      <c r="C32" s="198"/>
      <c r="D32" s="198"/>
      <c r="E32" s="198"/>
      <c r="F32" s="198"/>
      <c r="G32" s="198"/>
      <c r="H32" s="198"/>
    </row>
    <row r="33" spans="1:8" x14ac:dyDescent="0.35">
      <c r="A33" s="193"/>
      <c r="B33" s="194"/>
      <c r="C33" s="198"/>
      <c r="D33" s="198"/>
      <c r="E33" s="198"/>
      <c r="F33" s="198"/>
      <c r="G33" s="198"/>
      <c r="H33" s="198"/>
    </row>
    <row r="34" spans="1:8" x14ac:dyDescent="0.35">
      <c r="A34" s="193"/>
      <c r="B34" s="194"/>
      <c r="C34" s="198"/>
      <c r="D34" s="198"/>
      <c r="E34" s="198"/>
      <c r="F34" s="198"/>
      <c r="G34" s="198"/>
      <c r="H34" s="198"/>
    </row>
    <row r="35" spans="1:8" x14ac:dyDescent="0.35">
      <c r="A35" s="193"/>
      <c r="B35" s="194"/>
      <c r="C35" s="198"/>
      <c r="D35" s="198"/>
      <c r="E35" s="198"/>
      <c r="F35" s="198"/>
      <c r="G35" s="198"/>
      <c r="H35" s="198"/>
    </row>
    <row r="36" spans="1:8" x14ac:dyDescent="0.35">
      <c r="A36" s="193"/>
      <c r="B36" s="194"/>
      <c r="C36" s="198"/>
      <c r="D36" s="198"/>
      <c r="E36" s="198"/>
      <c r="F36" s="198"/>
      <c r="G36" s="198"/>
      <c r="H36" s="198"/>
    </row>
    <row r="37" spans="1:8" x14ac:dyDescent="0.35">
      <c r="A37" s="193"/>
      <c r="B37" s="194"/>
      <c r="C37" s="198"/>
      <c r="D37" s="198"/>
      <c r="E37" s="198"/>
      <c r="F37" s="198"/>
      <c r="G37" s="198"/>
      <c r="H37" s="198"/>
    </row>
    <row r="38" spans="1:8" x14ac:dyDescent="0.35">
      <c r="A38" s="193"/>
      <c r="B38" s="194"/>
      <c r="C38" s="198"/>
      <c r="D38" s="198"/>
      <c r="E38" s="198"/>
      <c r="F38" s="198"/>
      <c r="G38" s="198"/>
      <c r="H38" s="198"/>
    </row>
    <row r="39" spans="1:8" x14ac:dyDescent="0.35">
      <c r="A39" s="193"/>
      <c r="B39" s="194"/>
      <c r="C39" s="198"/>
      <c r="D39" s="198"/>
      <c r="E39" s="198"/>
      <c r="F39" s="198"/>
      <c r="G39" s="198"/>
      <c r="H39" s="198"/>
    </row>
    <row r="40" spans="1:8" x14ac:dyDescent="0.35">
      <c r="A40" s="193"/>
      <c r="B40" s="194"/>
      <c r="C40" s="198"/>
      <c r="D40" s="198"/>
      <c r="E40" s="198"/>
      <c r="F40" s="198"/>
      <c r="G40" s="198"/>
      <c r="H40" s="198"/>
    </row>
    <row r="41" spans="1:8" x14ac:dyDescent="0.35">
      <c r="A41" s="193"/>
      <c r="B41" s="194"/>
      <c r="C41" s="198"/>
      <c r="D41" s="198"/>
      <c r="E41" s="198"/>
      <c r="F41" s="198"/>
      <c r="G41" s="198"/>
      <c r="H41" s="198"/>
    </row>
    <row r="42" spans="1:8" x14ac:dyDescent="0.35">
      <c r="A42" s="193"/>
      <c r="B42" s="194"/>
      <c r="C42" s="198"/>
      <c r="D42" s="198"/>
      <c r="E42" s="198"/>
      <c r="F42" s="198"/>
      <c r="G42" s="198"/>
      <c r="H42" s="198"/>
    </row>
    <row r="43" spans="1:8" x14ac:dyDescent="0.35">
      <c r="A43" s="193"/>
      <c r="B43" s="194"/>
      <c r="C43" s="198"/>
      <c r="D43" s="198"/>
      <c r="E43" s="198"/>
      <c r="F43" s="198"/>
      <c r="G43" s="198"/>
      <c r="H43" s="198"/>
    </row>
    <row r="44" spans="1:8" x14ac:dyDescent="0.35">
      <c r="A44" s="193"/>
      <c r="B44" s="194"/>
      <c r="C44" s="198"/>
      <c r="D44" s="198"/>
      <c r="E44" s="198"/>
      <c r="F44" s="198"/>
      <c r="G44" s="198"/>
      <c r="H44" s="198"/>
    </row>
    <row r="45" spans="1:8" x14ac:dyDescent="0.35">
      <c r="A45" s="193"/>
      <c r="B45" s="194"/>
      <c r="C45" s="198"/>
      <c r="D45" s="198"/>
      <c r="E45" s="198"/>
      <c r="F45" s="198"/>
      <c r="G45" s="198"/>
      <c r="H45" s="198"/>
    </row>
    <row r="46" spans="1:8" x14ac:dyDescent="0.35">
      <c r="A46" s="193"/>
      <c r="B46" s="194"/>
      <c r="C46" s="196"/>
      <c r="D46" s="196"/>
      <c r="E46" s="196"/>
      <c r="F46" s="196"/>
      <c r="G46" s="196"/>
      <c r="H46" s="196"/>
    </row>
    <row r="47" spans="1:8" x14ac:dyDescent="0.35">
      <c r="A47" s="193"/>
      <c r="B47" s="194"/>
      <c r="C47" s="200"/>
      <c r="D47" s="200"/>
      <c r="E47" s="200"/>
      <c r="F47" s="200"/>
      <c r="G47" s="200"/>
      <c r="H47" s="200"/>
    </row>
    <row r="48" spans="1:8" x14ac:dyDescent="0.35">
      <c r="A48" s="193"/>
      <c r="B48" s="201"/>
      <c r="C48" s="200"/>
      <c r="D48" s="200"/>
      <c r="E48" s="200"/>
      <c r="F48" s="200"/>
      <c r="G48" s="200"/>
      <c r="H48" s="200"/>
    </row>
    <row r="49" spans="1:8" x14ac:dyDescent="0.35">
      <c r="A49" s="193"/>
      <c r="B49" s="194"/>
      <c r="C49" s="200"/>
      <c r="D49" s="200"/>
      <c r="E49" s="200"/>
      <c r="F49" s="200"/>
      <c r="G49" s="200"/>
      <c r="H49" s="200"/>
    </row>
    <row r="50" spans="1:8" x14ac:dyDescent="0.35">
      <c r="A50" s="193"/>
      <c r="B50" s="194"/>
      <c r="C50" s="200"/>
      <c r="D50" s="200"/>
      <c r="E50" s="200"/>
      <c r="F50" s="200"/>
      <c r="G50" s="200"/>
      <c r="H50" s="200"/>
    </row>
    <row r="51" spans="1:8" x14ac:dyDescent="0.35">
      <c r="A51" s="193"/>
      <c r="B51" s="194"/>
      <c r="C51" s="195"/>
      <c r="D51" s="195"/>
      <c r="E51" s="195"/>
      <c r="F51" s="195"/>
      <c r="G51" s="195"/>
      <c r="H51" s="195"/>
    </row>
    <row r="52" spans="1:8" x14ac:dyDescent="0.35">
      <c r="A52" s="193"/>
      <c r="B52" s="194"/>
      <c r="C52" s="196"/>
      <c r="D52" s="196"/>
      <c r="E52" s="196"/>
      <c r="F52" s="196"/>
      <c r="G52" s="196"/>
      <c r="H52" s="196"/>
    </row>
    <row r="53" spans="1:8" x14ac:dyDescent="0.35">
      <c r="A53" s="193"/>
      <c r="B53" s="194"/>
      <c r="C53" s="200"/>
      <c r="D53" s="200"/>
      <c r="E53" s="200"/>
      <c r="F53" s="200"/>
      <c r="G53" s="200"/>
      <c r="H53" s="200"/>
    </row>
  </sheetData>
  <mergeCells count="2">
    <mergeCell ref="B23:H23"/>
    <mergeCell ref="B24:H25"/>
  </mergeCells>
  <pageMargins left="0.7" right="0.7" top="0.75" bottom="0.75" header="0.3" footer="0.3"/>
  <pageSetup paperSize="9" orientation="portrait" r:id="rId1"/>
  <headerFooter>
    <oddHeader>&amp;C&amp;"Arial Black"&amp;11&amp;KFF0000OFFICIAL&amp;1#</oddHead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E71A9-5461-4BFE-802A-B3EE72C70DC8}">
  <dimension ref="A1:I52"/>
  <sheetViews>
    <sheetView workbookViewId="0">
      <pane ySplit="4" topLeftCell="A5" activePane="bottomLeft" state="frozen"/>
      <selection pane="bottomLeft"/>
    </sheetView>
  </sheetViews>
  <sheetFormatPr defaultColWidth="8.73046875" defaultRowHeight="12.75" x14ac:dyDescent="0.35"/>
  <cols>
    <col min="1" max="1" width="3.265625" style="192" customWidth="1"/>
    <col min="2" max="2" width="25.3984375" style="192" customWidth="1"/>
    <col min="3" max="8" width="12.1328125" style="192" customWidth="1"/>
    <col min="9" max="16384" width="8.73046875" style="192"/>
  </cols>
  <sheetData>
    <row r="1" spans="1:9" ht="55.5" customHeight="1" x14ac:dyDescent="0.35">
      <c r="A1"/>
      <c r="B1" s="25" t="s">
        <v>476</v>
      </c>
      <c r="C1" s="16"/>
      <c r="D1" s="16"/>
      <c r="E1" s="16"/>
      <c r="F1" s="16"/>
      <c r="G1" s="16"/>
      <c r="H1" s="16"/>
    </row>
    <row r="2" spans="1:9" ht="22.5" customHeight="1" x14ac:dyDescent="0.35">
      <c r="A2" s="16"/>
      <c r="B2" s="138" t="s">
        <v>505</v>
      </c>
      <c r="C2" s="16"/>
      <c r="D2" s="16"/>
      <c r="E2" s="16"/>
      <c r="F2" s="16"/>
      <c r="G2" s="16"/>
      <c r="H2" s="16"/>
    </row>
    <row r="3" spans="1:9" ht="18.75" customHeight="1" x14ac:dyDescent="0.35">
      <c r="A3" s="38"/>
      <c r="B3" s="48"/>
      <c r="C3" s="153">
        <v>42916</v>
      </c>
      <c r="D3" s="153">
        <v>43281</v>
      </c>
      <c r="E3" s="153">
        <v>43646</v>
      </c>
      <c r="F3" s="153">
        <v>44012</v>
      </c>
      <c r="G3" s="153">
        <v>44377</v>
      </c>
      <c r="H3" s="153">
        <v>44742</v>
      </c>
    </row>
    <row r="4" spans="1:9" ht="15" x14ac:dyDescent="0.35">
      <c r="A4" s="38"/>
      <c r="B4" s="48"/>
      <c r="C4" s="49" t="s">
        <v>217</v>
      </c>
      <c r="D4" s="49" t="s">
        <v>217</v>
      </c>
      <c r="E4" s="49" t="s">
        <v>217</v>
      </c>
      <c r="F4" s="49" t="s">
        <v>217</v>
      </c>
      <c r="G4" s="49" t="s">
        <v>217</v>
      </c>
      <c r="H4" s="49" t="s">
        <v>217</v>
      </c>
    </row>
    <row r="5" spans="1:9" ht="15" x14ac:dyDescent="0.35">
      <c r="A5" s="15"/>
      <c r="B5" s="33"/>
      <c r="C5" s="45"/>
      <c r="D5" s="45"/>
      <c r="E5" s="45"/>
      <c r="F5" s="45"/>
      <c r="G5" s="45"/>
      <c r="H5" s="45"/>
    </row>
    <row r="6" spans="1:9" ht="15.75" customHeight="1" x14ac:dyDescent="0.35">
      <c r="A6" s="15"/>
      <c r="B6" s="34" t="s">
        <v>478</v>
      </c>
      <c r="C6" s="42">
        <v>99.632352941176478</v>
      </c>
      <c r="D6" s="42">
        <v>100</v>
      </c>
      <c r="E6" s="42">
        <v>100</v>
      </c>
      <c r="F6" s="42">
        <v>99.074074074074076</v>
      </c>
      <c r="G6" s="42">
        <v>100</v>
      </c>
      <c r="H6" s="42">
        <v>99.5</v>
      </c>
      <c r="I6" s="191"/>
    </row>
    <row r="7" spans="1:9" ht="15.75" customHeight="1" x14ac:dyDescent="0.35">
      <c r="A7" s="15"/>
      <c r="B7" s="34" t="s">
        <v>479</v>
      </c>
      <c r="C7" s="42">
        <v>100</v>
      </c>
      <c r="D7" s="42">
        <v>100</v>
      </c>
      <c r="E7" s="42">
        <v>100</v>
      </c>
      <c r="F7" s="42">
        <v>100</v>
      </c>
      <c r="G7" s="42">
        <v>100</v>
      </c>
      <c r="H7" s="42">
        <v>100</v>
      </c>
      <c r="I7" s="191"/>
    </row>
    <row r="8" spans="1:9" ht="15.75" customHeight="1" x14ac:dyDescent="0.35">
      <c r="A8" s="6"/>
      <c r="B8" s="34" t="s">
        <v>480</v>
      </c>
      <c r="C8" s="42">
        <v>100</v>
      </c>
      <c r="D8" s="42">
        <v>100</v>
      </c>
      <c r="E8" s="42">
        <v>100</v>
      </c>
      <c r="F8" s="42">
        <v>100</v>
      </c>
      <c r="G8" s="42">
        <v>100</v>
      </c>
      <c r="H8" s="42">
        <v>95.5</v>
      </c>
      <c r="I8" s="191"/>
    </row>
    <row r="9" spans="1:9" ht="15.75" customHeight="1" x14ac:dyDescent="0.35">
      <c r="A9" s="6"/>
      <c r="B9" s="34" t="s">
        <v>481</v>
      </c>
      <c r="C9" s="42">
        <v>84.826589595375722</v>
      </c>
      <c r="D9" s="42">
        <v>89.206349206349216</v>
      </c>
      <c r="E9" s="42">
        <v>93.274853801169584</v>
      </c>
      <c r="F9" s="42">
        <v>89.122807017543863</v>
      </c>
      <c r="G9" s="42">
        <v>93.770491803278688</v>
      </c>
      <c r="H9" s="42">
        <v>91.1</v>
      </c>
      <c r="I9" s="191"/>
    </row>
    <row r="10" spans="1:9" ht="15.75" customHeight="1" x14ac:dyDescent="0.35">
      <c r="A10" s="16"/>
      <c r="B10" s="34" t="s">
        <v>482</v>
      </c>
      <c r="C10" s="55">
        <v>94.163424124513611</v>
      </c>
      <c r="D10" s="55">
        <v>94.716242661448135</v>
      </c>
      <c r="E10" s="55">
        <v>100</v>
      </c>
      <c r="F10" s="55">
        <v>96.739130434782609</v>
      </c>
      <c r="G10" s="55">
        <v>95.870736086175938</v>
      </c>
      <c r="H10" s="55">
        <v>94.9</v>
      </c>
      <c r="I10" s="191"/>
    </row>
    <row r="11" spans="1:9" ht="15.75" customHeight="1" x14ac:dyDescent="0.35">
      <c r="A11" s="16"/>
      <c r="B11" s="34" t="s">
        <v>483</v>
      </c>
      <c r="C11" s="42">
        <v>100</v>
      </c>
      <c r="D11" s="42" t="s">
        <v>231</v>
      </c>
      <c r="E11" s="42">
        <v>100</v>
      </c>
      <c r="F11" s="42">
        <v>88.888888888888886</v>
      </c>
      <c r="G11" s="42">
        <v>66.666666666666657</v>
      </c>
      <c r="H11" s="42">
        <v>100</v>
      </c>
      <c r="I11" s="191"/>
    </row>
    <row r="12" spans="1:9" ht="15.75" customHeight="1" x14ac:dyDescent="0.35">
      <c r="A12" s="16"/>
      <c r="B12" s="34" t="s">
        <v>484</v>
      </c>
      <c r="C12" s="42">
        <v>100</v>
      </c>
      <c r="D12" s="42">
        <v>100</v>
      </c>
      <c r="E12" s="42">
        <v>99.619771863117862</v>
      </c>
      <c r="F12" s="42">
        <v>100</v>
      </c>
      <c r="G12" s="42">
        <v>100</v>
      </c>
      <c r="H12" s="42">
        <v>100</v>
      </c>
      <c r="I12" s="191"/>
    </row>
    <row r="13" spans="1:9" ht="15.75" customHeight="1" x14ac:dyDescent="0.35">
      <c r="A13" s="16"/>
      <c r="B13" s="34" t="s">
        <v>485</v>
      </c>
      <c r="C13" s="42">
        <v>86.569872958257704</v>
      </c>
      <c r="D13" s="42">
        <v>93.911439114391143</v>
      </c>
      <c r="E13" s="42">
        <v>93.135435992578849</v>
      </c>
      <c r="F13" s="42">
        <v>91.139240506329116</v>
      </c>
      <c r="G13" s="42">
        <v>93.417721518987335</v>
      </c>
      <c r="H13" s="42">
        <v>96.9</v>
      </c>
      <c r="I13" s="191"/>
    </row>
    <row r="14" spans="1:9" ht="15.75" customHeight="1" x14ac:dyDescent="0.35">
      <c r="A14" s="16"/>
      <c r="B14" s="34" t="s">
        <v>486</v>
      </c>
      <c r="C14" s="42">
        <v>80.910683012259199</v>
      </c>
      <c r="D14" s="42">
        <v>90.095846645367416</v>
      </c>
      <c r="E14" s="42">
        <v>86.846275752773366</v>
      </c>
      <c r="F14" s="42">
        <v>95.238095238095227</v>
      </c>
      <c r="G14" s="42">
        <v>96.903460837887067</v>
      </c>
      <c r="H14" s="42">
        <v>93.7</v>
      </c>
      <c r="I14" s="191"/>
    </row>
    <row r="15" spans="1:9" ht="15.75" customHeight="1" x14ac:dyDescent="0.35">
      <c r="A15" s="16"/>
      <c r="B15" s="34" t="s">
        <v>487</v>
      </c>
      <c r="C15" s="42">
        <v>100</v>
      </c>
      <c r="D15" s="42">
        <v>100</v>
      </c>
      <c r="E15" s="42">
        <v>100</v>
      </c>
      <c r="F15" s="42">
        <v>100</v>
      </c>
      <c r="G15" s="42">
        <v>100</v>
      </c>
      <c r="H15" s="42">
        <v>100</v>
      </c>
      <c r="I15" s="191"/>
    </row>
    <row r="16" spans="1:9" ht="15.75" customHeight="1" x14ac:dyDescent="0.35">
      <c r="A16" s="16"/>
      <c r="B16" s="34" t="s">
        <v>488</v>
      </c>
      <c r="C16" s="42">
        <v>78.71148459383754</v>
      </c>
      <c r="D16" s="42">
        <v>93.455497382198942</v>
      </c>
      <c r="E16" s="42">
        <v>84.955752212389385</v>
      </c>
      <c r="F16" s="42">
        <v>81.372549019607845</v>
      </c>
      <c r="G16" s="42">
        <v>91.909385113268598</v>
      </c>
      <c r="H16" s="42">
        <v>91.4</v>
      </c>
      <c r="I16" s="191"/>
    </row>
    <row r="17" spans="1:9" ht="15.75" customHeight="1" x14ac:dyDescent="0.35">
      <c r="A17" s="16"/>
      <c r="B17" s="34" t="s">
        <v>489</v>
      </c>
      <c r="C17" s="42">
        <v>69.538461538461533</v>
      </c>
      <c r="D17" s="42">
        <v>74.927953890489917</v>
      </c>
      <c r="E17" s="42">
        <v>78.189910979228486</v>
      </c>
      <c r="F17" s="42">
        <v>80.487804878048792</v>
      </c>
      <c r="G17" s="42">
        <v>77.210216110019644</v>
      </c>
      <c r="H17" s="42">
        <v>74.099999999999994</v>
      </c>
      <c r="I17" s="191"/>
    </row>
    <row r="18" spans="1:9" ht="15.75" customHeight="1" x14ac:dyDescent="0.35">
      <c r="A18" s="16"/>
      <c r="B18" s="34" t="s">
        <v>490</v>
      </c>
      <c r="C18" s="42" t="s">
        <v>231</v>
      </c>
      <c r="D18" s="42">
        <v>95.462478184991269</v>
      </c>
      <c r="E18" s="42">
        <v>87.479406919275121</v>
      </c>
      <c r="F18" s="42">
        <v>96.354992076069735</v>
      </c>
      <c r="G18" s="42">
        <v>98.184818481848183</v>
      </c>
      <c r="H18" s="42">
        <v>100</v>
      </c>
      <c r="I18" s="191"/>
    </row>
    <row r="19" spans="1:9" ht="15.75" customHeight="1" x14ac:dyDescent="0.35">
      <c r="A19" s="16"/>
      <c r="B19" s="37" t="s">
        <v>491</v>
      </c>
      <c r="C19" s="42">
        <v>95.638629283489095</v>
      </c>
      <c r="D19" s="42">
        <v>95.015576323987545</v>
      </c>
      <c r="E19" s="42">
        <v>99.671052631578945</v>
      </c>
      <c r="F19" s="42">
        <v>97.489539748953973</v>
      </c>
      <c r="G19" s="42">
        <v>98.467432950191565</v>
      </c>
      <c r="H19" s="42">
        <v>96.6</v>
      </c>
      <c r="I19" s="191"/>
    </row>
    <row r="20" spans="1:9" ht="15.75" customHeight="1" x14ac:dyDescent="0.35">
      <c r="A20" s="16"/>
      <c r="B20" s="34" t="s">
        <v>492</v>
      </c>
      <c r="C20" s="42">
        <v>100</v>
      </c>
      <c r="D20" s="42">
        <v>73.134328358208961</v>
      </c>
      <c r="E20" s="42">
        <v>100</v>
      </c>
      <c r="F20" s="42">
        <v>100</v>
      </c>
      <c r="G20" s="42">
        <v>100</v>
      </c>
      <c r="H20" s="42">
        <v>96.8</v>
      </c>
      <c r="I20" s="191"/>
    </row>
    <row r="21" spans="1:9" ht="16.5" customHeight="1" x14ac:dyDescent="0.35">
      <c r="A21" s="16"/>
      <c r="B21" s="36" t="s">
        <v>470</v>
      </c>
      <c r="C21" s="64">
        <v>87.142554543528917</v>
      </c>
      <c r="D21" s="64">
        <v>91.471984805318144</v>
      </c>
      <c r="E21" s="64">
        <v>91.600152033447358</v>
      </c>
      <c r="F21" s="64">
        <v>93.063228974831176</v>
      </c>
      <c r="G21" s="64">
        <v>94.282029234737749</v>
      </c>
      <c r="H21" s="64">
        <v>93.2</v>
      </c>
      <c r="I21" s="191"/>
    </row>
    <row r="22" spans="1:9" ht="16.5" customHeight="1" x14ac:dyDescent="0.35">
      <c r="A22" s="16"/>
      <c r="B22" s="34"/>
      <c r="C22" s="63"/>
      <c r="D22" s="63"/>
      <c r="E22" s="63"/>
      <c r="F22" s="63"/>
      <c r="G22" s="63"/>
      <c r="H22" s="63"/>
      <c r="I22" s="191"/>
    </row>
    <row r="23" spans="1:9" ht="40.5" customHeight="1" x14ac:dyDescent="0.35">
      <c r="A23" s="16"/>
      <c r="B23" s="226" t="s">
        <v>506</v>
      </c>
      <c r="C23" s="226"/>
      <c r="D23" s="226"/>
      <c r="E23" s="226"/>
      <c r="F23" s="226"/>
      <c r="G23" s="226"/>
      <c r="H23" s="226"/>
    </row>
    <row r="24" spans="1:9" ht="23.65" customHeight="1" x14ac:dyDescent="0.35">
      <c r="A24" s="16"/>
      <c r="B24" s="226" t="s">
        <v>501</v>
      </c>
      <c r="C24" s="226"/>
      <c r="D24" s="226"/>
      <c r="E24" s="226"/>
      <c r="F24" s="226"/>
      <c r="G24" s="226"/>
      <c r="H24" s="226"/>
    </row>
    <row r="25" spans="1:9" ht="16.5" customHeight="1" x14ac:dyDescent="0.35">
      <c r="A25" s="16"/>
      <c r="B25" s="34"/>
      <c r="C25" s="79"/>
      <c r="D25" s="79"/>
      <c r="E25" s="79"/>
      <c r="F25" s="79"/>
      <c r="G25" s="79"/>
      <c r="H25" s="79"/>
    </row>
    <row r="26" spans="1:9" x14ac:dyDescent="0.35">
      <c r="A26" s="193"/>
      <c r="B26" s="194"/>
      <c r="C26" s="198"/>
      <c r="D26" s="198"/>
      <c r="E26" s="198"/>
      <c r="F26" s="198"/>
      <c r="G26" s="198"/>
      <c r="H26" s="198"/>
    </row>
    <row r="27" spans="1:9" x14ac:dyDescent="0.35">
      <c r="A27" s="193"/>
      <c r="B27" s="194"/>
      <c r="C27" s="198"/>
      <c r="D27" s="198"/>
      <c r="E27" s="198"/>
      <c r="F27" s="198"/>
      <c r="G27" s="198"/>
      <c r="H27" s="198"/>
    </row>
    <row r="28" spans="1:9" x14ac:dyDescent="0.35">
      <c r="A28" s="193"/>
      <c r="B28" s="194"/>
      <c r="C28" s="198"/>
      <c r="D28" s="198"/>
      <c r="E28" s="198"/>
      <c r="F28" s="198"/>
      <c r="G28" s="198"/>
      <c r="H28" s="198"/>
    </row>
    <row r="29" spans="1:9" x14ac:dyDescent="0.35">
      <c r="A29" s="193"/>
      <c r="B29" s="194"/>
      <c r="C29" s="198"/>
      <c r="D29" s="198"/>
      <c r="E29" s="198"/>
      <c r="F29" s="198"/>
      <c r="G29" s="198"/>
      <c r="H29" s="198"/>
    </row>
    <row r="30" spans="1:9" x14ac:dyDescent="0.35">
      <c r="A30" s="193"/>
      <c r="B30" s="194"/>
      <c r="C30" s="198"/>
      <c r="D30" s="198"/>
      <c r="E30" s="198"/>
      <c r="F30" s="198"/>
      <c r="G30" s="198"/>
      <c r="H30" s="198"/>
    </row>
    <row r="31" spans="1:9" x14ac:dyDescent="0.35">
      <c r="A31" s="193"/>
      <c r="B31" s="194"/>
      <c r="C31" s="198"/>
      <c r="D31" s="198"/>
      <c r="E31" s="198"/>
      <c r="F31" s="198"/>
      <c r="G31" s="198"/>
      <c r="H31" s="198"/>
    </row>
    <row r="32" spans="1:9" x14ac:dyDescent="0.35">
      <c r="A32" s="193"/>
      <c r="B32" s="194"/>
      <c r="C32" s="198"/>
      <c r="D32" s="198"/>
      <c r="E32" s="198"/>
      <c r="F32" s="198"/>
      <c r="G32" s="198"/>
      <c r="H32" s="198"/>
    </row>
    <row r="33" spans="1:8" x14ac:dyDescent="0.35">
      <c r="A33" s="193"/>
      <c r="B33" s="194"/>
      <c r="C33" s="198"/>
      <c r="D33" s="198"/>
      <c r="E33" s="198"/>
      <c r="F33" s="198"/>
      <c r="G33" s="198"/>
      <c r="H33" s="198"/>
    </row>
    <row r="34" spans="1:8" x14ac:dyDescent="0.35">
      <c r="A34" s="193"/>
      <c r="B34" s="194"/>
      <c r="C34" s="198"/>
      <c r="D34" s="198"/>
      <c r="E34" s="198"/>
      <c r="F34" s="198"/>
      <c r="G34" s="198"/>
      <c r="H34" s="198"/>
    </row>
    <row r="35" spans="1:8" x14ac:dyDescent="0.35">
      <c r="A35" s="193"/>
      <c r="B35" s="194"/>
      <c r="C35" s="198"/>
      <c r="D35" s="198"/>
      <c r="E35" s="198"/>
      <c r="F35" s="198"/>
      <c r="G35" s="198"/>
      <c r="H35" s="198"/>
    </row>
    <row r="36" spans="1:8" x14ac:dyDescent="0.35">
      <c r="A36" s="193"/>
      <c r="B36" s="194"/>
      <c r="C36" s="198"/>
      <c r="D36" s="198"/>
      <c r="E36" s="198"/>
      <c r="F36" s="198"/>
      <c r="G36" s="198"/>
      <c r="H36" s="198"/>
    </row>
    <row r="37" spans="1:8" x14ac:dyDescent="0.35">
      <c r="A37" s="193"/>
      <c r="B37" s="194"/>
      <c r="C37" s="198"/>
      <c r="D37" s="198"/>
      <c r="E37" s="198"/>
      <c r="F37" s="198"/>
      <c r="G37" s="198"/>
      <c r="H37" s="198"/>
    </row>
    <row r="38" spans="1:8" x14ac:dyDescent="0.35">
      <c r="A38" s="193"/>
      <c r="B38" s="194"/>
      <c r="C38" s="198"/>
      <c r="D38" s="198"/>
      <c r="E38" s="198"/>
      <c r="F38" s="198"/>
      <c r="G38" s="198"/>
      <c r="H38" s="198"/>
    </row>
    <row r="39" spans="1:8" x14ac:dyDescent="0.35">
      <c r="A39" s="193"/>
      <c r="B39" s="194"/>
      <c r="C39" s="198"/>
      <c r="D39" s="198"/>
      <c r="E39" s="198"/>
      <c r="F39" s="198"/>
      <c r="G39" s="198"/>
      <c r="H39" s="198"/>
    </row>
    <row r="40" spans="1:8" x14ac:dyDescent="0.35">
      <c r="A40" s="193"/>
      <c r="B40" s="194"/>
      <c r="C40" s="198"/>
      <c r="D40" s="198"/>
      <c r="E40" s="198"/>
      <c r="F40" s="198"/>
      <c r="G40" s="198"/>
      <c r="H40" s="198"/>
    </row>
    <row r="41" spans="1:8" x14ac:dyDescent="0.35">
      <c r="A41" s="193"/>
      <c r="B41" s="194"/>
      <c r="C41" s="198"/>
      <c r="D41" s="198"/>
      <c r="E41" s="198"/>
      <c r="F41" s="198"/>
      <c r="G41" s="198"/>
      <c r="H41" s="198"/>
    </row>
    <row r="42" spans="1:8" x14ac:dyDescent="0.35">
      <c r="A42" s="193"/>
      <c r="B42" s="194"/>
      <c r="C42" s="198"/>
      <c r="D42" s="198"/>
      <c r="E42" s="198"/>
      <c r="F42" s="198"/>
      <c r="G42" s="198"/>
      <c r="H42" s="198"/>
    </row>
    <row r="43" spans="1:8" x14ac:dyDescent="0.35">
      <c r="A43" s="193"/>
      <c r="B43" s="194"/>
      <c r="C43" s="198"/>
      <c r="D43" s="198"/>
      <c r="E43" s="198"/>
      <c r="F43" s="198"/>
      <c r="G43" s="198"/>
      <c r="H43" s="198"/>
    </row>
    <row r="44" spans="1:8" x14ac:dyDescent="0.35">
      <c r="A44" s="193"/>
      <c r="B44" s="194"/>
      <c r="C44" s="198"/>
      <c r="D44" s="198"/>
      <c r="E44" s="198"/>
      <c r="F44" s="198"/>
      <c r="G44" s="198"/>
      <c r="H44" s="198"/>
    </row>
    <row r="45" spans="1:8" x14ac:dyDescent="0.35">
      <c r="A45" s="193"/>
      <c r="B45" s="194"/>
      <c r="C45" s="196"/>
      <c r="D45" s="196"/>
      <c r="E45" s="196"/>
      <c r="F45" s="196"/>
      <c r="G45" s="196"/>
      <c r="H45" s="196"/>
    </row>
    <row r="46" spans="1:8" x14ac:dyDescent="0.35">
      <c r="A46" s="193"/>
      <c r="B46" s="194"/>
      <c r="C46" s="200"/>
      <c r="D46" s="200"/>
      <c r="E46" s="200"/>
      <c r="F46" s="200"/>
      <c r="G46" s="200"/>
      <c r="H46" s="200"/>
    </row>
    <row r="47" spans="1:8" x14ac:dyDescent="0.35">
      <c r="A47" s="193"/>
      <c r="B47" s="201"/>
      <c r="C47" s="200"/>
      <c r="D47" s="200"/>
      <c r="E47" s="200"/>
      <c r="F47" s="200"/>
      <c r="G47" s="200"/>
      <c r="H47" s="200"/>
    </row>
    <row r="48" spans="1:8" x14ac:dyDescent="0.35">
      <c r="A48" s="193"/>
      <c r="B48" s="194"/>
      <c r="C48" s="200"/>
      <c r="D48" s="200"/>
      <c r="E48" s="200"/>
      <c r="F48" s="200"/>
      <c r="G48" s="200"/>
      <c r="H48" s="200"/>
    </row>
    <row r="49" spans="1:8" x14ac:dyDescent="0.35">
      <c r="A49" s="193"/>
      <c r="B49" s="194"/>
      <c r="C49" s="200"/>
      <c r="D49" s="200"/>
      <c r="E49" s="200"/>
      <c r="F49" s="200"/>
      <c r="G49" s="200"/>
      <c r="H49" s="200"/>
    </row>
    <row r="50" spans="1:8" x14ac:dyDescent="0.35">
      <c r="A50" s="193"/>
      <c r="B50" s="194"/>
      <c r="C50" s="195"/>
      <c r="D50" s="195"/>
      <c r="E50" s="195"/>
      <c r="F50" s="195"/>
      <c r="G50" s="195"/>
      <c r="H50" s="195"/>
    </row>
    <row r="51" spans="1:8" x14ac:dyDescent="0.35">
      <c r="A51" s="193"/>
      <c r="B51" s="194"/>
      <c r="C51" s="196"/>
      <c r="D51" s="196"/>
      <c r="E51" s="196"/>
      <c r="F51" s="196"/>
      <c r="G51" s="196"/>
      <c r="H51" s="196"/>
    </row>
    <row r="52" spans="1:8" x14ac:dyDescent="0.35">
      <c r="A52" s="193"/>
      <c r="B52" s="194"/>
      <c r="C52" s="200"/>
      <c r="D52" s="200"/>
      <c r="E52" s="200"/>
      <c r="F52" s="200"/>
      <c r="G52" s="200"/>
      <c r="H52" s="200"/>
    </row>
  </sheetData>
  <mergeCells count="2">
    <mergeCell ref="B23:H23"/>
    <mergeCell ref="B24:H24"/>
  </mergeCells>
  <pageMargins left="0.7" right="0.7" top="0.75" bottom="0.75" header="0.3" footer="0.3"/>
  <pageSetup paperSize="9" orientation="portrait" r:id="rId1"/>
  <headerFooter>
    <oddHeader>&amp;C&amp;"Arial Black"&amp;11&amp;KFF0000OFFICIAL&amp;1#</oddHead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FE238-9F07-490B-8FBF-D845D20896B3}">
  <dimension ref="A1:M53"/>
  <sheetViews>
    <sheetView zoomScaleNormal="100" workbookViewId="0">
      <pane ySplit="4" topLeftCell="A5" activePane="bottomLeft" state="frozen"/>
      <selection pane="bottomLeft"/>
    </sheetView>
  </sheetViews>
  <sheetFormatPr defaultColWidth="8.73046875" defaultRowHeight="12.75" x14ac:dyDescent="0.35"/>
  <cols>
    <col min="1" max="1" width="3.265625" style="192" customWidth="1"/>
    <col min="2" max="2" width="25.3984375" style="192" customWidth="1"/>
    <col min="3" max="8" width="12.1328125" style="192" customWidth="1"/>
    <col min="9" max="16384" width="8.73046875" style="192"/>
  </cols>
  <sheetData>
    <row r="1" spans="1:12" ht="55.5" customHeight="1" x14ac:dyDescent="0.35">
      <c r="A1"/>
      <c r="B1" s="25" t="s">
        <v>476</v>
      </c>
      <c r="C1" s="16"/>
      <c r="D1" s="16"/>
      <c r="E1" s="16"/>
      <c r="F1" s="16"/>
      <c r="G1" s="16"/>
      <c r="H1" s="16"/>
      <c r="I1" s="16"/>
      <c r="J1" s="16"/>
      <c r="K1" s="193"/>
      <c r="L1" s="193"/>
    </row>
    <row r="2" spans="1:12" ht="16.899999999999999" x14ac:dyDescent="0.35">
      <c r="A2" s="16"/>
      <c r="B2" s="138" t="s">
        <v>507</v>
      </c>
      <c r="C2" s="16"/>
      <c r="D2" s="16"/>
      <c r="E2" s="16"/>
      <c r="F2" s="16"/>
      <c r="G2" s="16"/>
      <c r="H2" s="16"/>
      <c r="I2" s="16"/>
      <c r="J2" s="16"/>
      <c r="K2" s="193"/>
      <c r="L2" s="193"/>
    </row>
    <row r="3" spans="1:12" ht="18.75" customHeight="1" x14ac:dyDescent="0.35">
      <c r="A3" s="38"/>
      <c r="B3" s="48"/>
      <c r="C3" s="130" t="s">
        <v>386</v>
      </c>
      <c r="D3" s="130" t="s">
        <v>387</v>
      </c>
      <c r="E3" s="130" t="s">
        <v>388</v>
      </c>
      <c r="F3" s="130" t="s">
        <v>389</v>
      </c>
      <c r="G3" s="130" t="s">
        <v>390</v>
      </c>
      <c r="H3" s="130" t="s">
        <v>391</v>
      </c>
      <c r="I3" s="16"/>
      <c r="J3" s="16"/>
      <c r="K3" s="193"/>
      <c r="L3" s="193"/>
    </row>
    <row r="4" spans="1:12" ht="15" x14ac:dyDescent="0.35">
      <c r="A4" s="38"/>
      <c r="B4" s="48"/>
      <c r="C4" s="49" t="s">
        <v>217</v>
      </c>
      <c r="D4" s="49" t="s">
        <v>217</v>
      </c>
      <c r="E4" s="49" t="s">
        <v>217</v>
      </c>
      <c r="F4" s="49" t="s">
        <v>217</v>
      </c>
      <c r="G4" s="49" t="s">
        <v>217</v>
      </c>
      <c r="H4" s="49" t="s">
        <v>217</v>
      </c>
      <c r="I4" s="16"/>
      <c r="J4" s="16"/>
      <c r="K4" s="193"/>
      <c r="L4" s="193"/>
    </row>
    <row r="5" spans="1:12" ht="15" x14ac:dyDescent="0.35">
      <c r="A5" s="15"/>
      <c r="B5" s="33"/>
      <c r="C5" s="45"/>
      <c r="D5" s="45"/>
      <c r="E5" s="45"/>
      <c r="F5" s="45"/>
      <c r="G5" s="45"/>
      <c r="H5" s="45"/>
      <c r="I5" s="16"/>
      <c r="J5" s="16"/>
      <c r="K5" s="193"/>
      <c r="L5" s="193"/>
    </row>
    <row r="6" spans="1:12" ht="15.75" customHeight="1" x14ac:dyDescent="0.35">
      <c r="A6" s="15"/>
      <c r="B6" s="34" t="s">
        <v>478</v>
      </c>
      <c r="C6" s="42">
        <v>9.3471810089020764</v>
      </c>
      <c r="D6" s="42">
        <v>8.2621082621082618</v>
      </c>
      <c r="E6" s="42">
        <v>8.4464555052790349</v>
      </c>
      <c r="F6" s="42">
        <v>10.015649452269171</v>
      </c>
      <c r="G6" s="42">
        <v>5.169340463458111</v>
      </c>
      <c r="H6" s="42">
        <v>6.9</v>
      </c>
      <c r="I6" s="190"/>
      <c r="J6" s="16"/>
      <c r="K6" s="193"/>
      <c r="L6" s="193"/>
    </row>
    <row r="7" spans="1:12" ht="15.75" customHeight="1" x14ac:dyDescent="0.35">
      <c r="A7" s="15"/>
      <c r="B7" s="34" t="s">
        <v>479</v>
      </c>
      <c r="C7" s="42">
        <v>0.31446540880503149</v>
      </c>
      <c r="D7" s="42">
        <v>0.34246575342465752</v>
      </c>
      <c r="E7" s="42">
        <v>0</v>
      </c>
      <c r="F7" s="42">
        <v>0.99337748344370869</v>
      </c>
      <c r="G7" s="42">
        <v>0.39525691699604742</v>
      </c>
      <c r="H7" s="42">
        <v>0.8</v>
      </c>
      <c r="I7" s="190"/>
      <c r="J7" s="16"/>
      <c r="K7" s="193"/>
      <c r="L7" s="193"/>
    </row>
    <row r="8" spans="1:12" ht="15.75" customHeight="1" x14ac:dyDescent="0.35">
      <c r="A8" s="6"/>
      <c r="B8" s="34" t="s">
        <v>480</v>
      </c>
      <c r="C8" s="42">
        <v>2.3305084745762712</v>
      </c>
      <c r="D8" s="42">
        <v>1.8867924528301887</v>
      </c>
      <c r="E8" s="42">
        <v>0.75376884422110546</v>
      </c>
      <c r="F8" s="42">
        <v>2.0356234096692112</v>
      </c>
      <c r="G8" s="42">
        <v>1.0033444816053512</v>
      </c>
      <c r="H8" s="42">
        <v>1.2</v>
      </c>
      <c r="I8" s="190"/>
      <c r="J8" s="16"/>
      <c r="K8" s="193"/>
      <c r="L8" s="193"/>
    </row>
    <row r="9" spans="1:12" ht="15.75" customHeight="1" x14ac:dyDescent="0.35">
      <c r="A9" s="6"/>
      <c r="B9" s="34" t="s">
        <v>481</v>
      </c>
      <c r="C9" s="42">
        <v>4.0364583333333339</v>
      </c>
      <c r="D9" s="42">
        <v>3.0666666666666664</v>
      </c>
      <c r="E9" s="42">
        <v>3.0223390275952693</v>
      </c>
      <c r="F9" s="42">
        <v>3.4134007585335016</v>
      </c>
      <c r="G9" s="42">
        <v>1.7567567567567568</v>
      </c>
      <c r="H9" s="42">
        <v>1.3</v>
      </c>
      <c r="I9" s="190"/>
      <c r="J9" s="16"/>
      <c r="K9" s="193"/>
      <c r="L9" s="193"/>
    </row>
    <row r="10" spans="1:12" ht="15.75" customHeight="1" x14ac:dyDescent="0.35">
      <c r="A10" s="16"/>
      <c r="B10" s="34" t="s">
        <v>482</v>
      </c>
      <c r="C10" s="55">
        <v>1.3586956521739131</v>
      </c>
      <c r="D10" s="55">
        <v>1.0879419764279239</v>
      </c>
      <c r="E10" s="55">
        <v>2.0997375328083989</v>
      </c>
      <c r="F10" s="55">
        <v>2.1848739495798317</v>
      </c>
      <c r="G10" s="55">
        <v>2.5305410122164052</v>
      </c>
      <c r="H10" s="55">
        <v>1.4</v>
      </c>
      <c r="I10" s="190"/>
      <c r="J10" s="16"/>
      <c r="K10" s="193"/>
      <c r="L10" s="193"/>
    </row>
    <row r="11" spans="1:12" ht="15.75" customHeight="1" x14ac:dyDescent="0.35">
      <c r="A11" s="16"/>
      <c r="B11" s="34" t="s">
        <v>483</v>
      </c>
      <c r="C11" s="42">
        <v>0</v>
      </c>
      <c r="D11" s="42">
        <v>2</v>
      </c>
      <c r="E11" s="42">
        <v>0</v>
      </c>
      <c r="F11" s="42">
        <v>1.9607843137254901</v>
      </c>
      <c r="G11" s="42">
        <v>0</v>
      </c>
      <c r="H11" s="42">
        <v>0</v>
      </c>
      <c r="I11" s="190"/>
      <c r="J11" s="16"/>
      <c r="K11" s="193"/>
      <c r="L11" s="193"/>
    </row>
    <row r="12" spans="1:12" ht="15.75" customHeight="1" x14ac:dyDescent="0.35">
      <c r="A12" s="16"/>
      <c r="B12" s="34" t="s">
        <v>484</v>
      </c>
      <c r="C12" s="42">
        <v>0.33898305084745761</v>
      </c>
      <c r="D12" s="42">
        <v>0.38910505836575876</v>
      </c>
      <c r="E12" s="42">
        <v>0</v>
      </c>
      <c r="F12" s="42">
        <v>0.16835016835016833</v>
      </c>
      <c r="G12" s="42">
        <v>0</v>
      </c>
      <c r="H12" s="42">
        <v>0</v>
      </c>
      <c r="I12" s="190"/>
      <c r="J12" s="16"/>
      <c r="K12" s="193"/>
      <c r="L12" s="193"/>
    </row>
    <row r="13" spans="1:12" ht="15.75" customHeight="1" x14ac:dyDescent="0.35">
      <c r="A13" s="16"/>
      <c r="B13" s="34" t="s">
        <v>485</v>
      </c>
      <c r="C13" s="42">
        <v>4.9046321525885563</v>
      </c>
      <c r="D13" s="42">
        <v>2.1316033364226139</v>
      </c>
      <c r="E13" s="42">
        <v>4.0038131553860818</v>
      </c>
      <c r="F13" s="42">
        <v>3.3686236766121271</v>
      </c>
      <c r="G13" s="42">
        <v>2.4498886414253898</v>
      </c>
      <c r="H13" s="42">
        <v>4.2</v>
      </c>
      <c r="I13" s="190"/>
      <c r="J13" s="16"/>
      <c r="K13" s="193"/>
      <c r="L13" s="193"/>
    </row>
    <row r="14" spans="1:12" ht="15.75" customHeight="1" x14ac:dyDescent="0.35">
      <c r="A14" s="16"/>
      <c r="B14" s="34" t="s">
        <v>486</v>
      </c>
      <c r="C14" s="42">
        <v>5.913978494623656</v>
      </c>
      <c r="D14" s="42">
        <v>5.0038491147036179</v>
      </c>
      <c r="E14" s="42">
        <v>7.5978511128165769</v>
      </c>
      <c r="F14" s="42">
        <v>4.2834890965732084</v>
      </c>
      <c r="G14" s="42">
        <v>2.8215767634854774</v>
      </c>
      <c r="H14" s="42">
        <v>2.9</v>
      </c>
      <c r="I14" s="190"/>
      <c r="J14" s="16"/>
      <c r="K14" s="193"/>
      <c r="L14" s="193"/>
    </row>
    <row r="15" spans="1:12" ht="15.75" customHeight="1" x14ac:dyDescent="0.35">
      <c r="A15" s="16"/>
      <c r="B15" s="34" t="s">
        <v>487</v>
      </c>
      <c r="C15" s="42">
        <v>8.695652173913043</v>
      </c>
      <c r="D15" s="42">
        <v>7.2423398328690807</v>
      </c>
      <c r="E15" s="42">
        <v>4.7761194029850751</v>
      </c>
      <c r="F15" s="42">
        <v>5.343511450381679</v>
      </c>
      <c r="G15" s="42">
        <v>7.3170731707317067</v>
      </c>
      <c r="H15" s="42">
        <v>8.9</v>
      </c>
      <c r="I15" s="190"/>
      <c r="J15" s="16"/>
      <c r="K15" s="193"/>
      <c r="L15" s="193"/>
    </row>
    <row r="16" spans="1:12" ht="15.75" customHeight="1" x14ac:dyDescent="0.35">
      <c r="A16" s="16"/>
      <c r="B16" s="34" t="s">
        <v>488</v>
      </c>
      <c r="C16" s="42">
        <v>4.9103663289166013</v>
      </c>
      <c r="D16" s="42">
        <v>5.1593323216995444</v>
      </c>
      <c r="E16" s="42">
        <v>8.9517980107115527</v>
      </c>
      <c r="F16" s="42">
        <v>10.27027027027027</v>
      </c>
      <c r="G16" s="42">
        <v>5.8823529411764701</v>
      </c>
      <c r="H16" s="42">
        <v>6.4</v>
      </c>
      <c r="I16" s="190"/>
      <c r="J16" s="16"/>
      <c r="K16" s="193"/>
      <c r="L16" s="193"/>
    </row>
    <row r="17" spans="1:13" ht="15.75" customHeight="1" x14ac:dyDescent="0.35">
      <c r="A17" s="16"/>
      <c r="B17" s="34" t="s">
        <v>489</v>
      </c>
      <c r="C17" s="42">
        <v>12.351190476190476</v>
      </c>
      <c r="D17" s="42">
        <v>6.5830721003134789</v>
      </c>
      <c r="E17" s="42">
        <v>6.1255742725880555</v>
      </c>
      <c r="F17" s="42">
        <v>6.800618238021638</v>
      </c>
      <c r="G17" s="42">
        <v>3.9049235993208828</v>
      </c>
      <c r="H17" s="42">
        <v>4.3</v>
      </c>
      <c r="I17" s="190"/>
      <c r="J17" s="16"/>
      <c r="K17" s="193"/>
      <c r="L17" s="193"/>
    </row>
    <row r="18" spans="1:13" ht="15.75" customHeight="1" x14ac:dyDescent="0.35">
      <c r="A18" s="16"/>
      <c r="B18" s="34" t="s">
        <v>490</v>
      </c>
      <c r="C18" s="42" t="s">
        <v>231</v>
      </c>
      <c r="D18" s="42">
        <v>5.1622418879056049</v>
      </c>
      <c r="E18" s="42">
        <v>4.2824074074074074</v>
      </c>
      <c r="F18" s="42">
        <v>4.1823056300268098</v>
      </c>
      <c r="G18" s="42">
        <v>2.7143738433066007</v>
      </c>
      <c r="H18" s="42">
        <v>2.2000000000000002</v>
      </c>
      <c r="I18" s="190"/>
      <c r="J18" s="16"/>
      <c r="K18" s="193"/>
      <c r="L18" s="193"/>
    </row>
    <row r="19" spans="1:13" ht="15.75" customHeight="1" x14ac:dyDescent="0.35">
      <c r="A19" s="16"/>
      <c r="B19" s="37" t="s">
        <v>491</v>
      </c>
      <c r="C19" s="42">
        <v>5.9097978227060652</v>
      </c>
      <c r="D19" s="42">
        <v>4.8022598870056497</v>
      </c>
      <c r="E19" s="42">
        <v>2.8678304239401498</v>
      </c>
      <c r="F19" s="42">
        <v>0.69252077562326864</v>
      </c>
      <c r="G19" s="42">
        <v>1.1363636363636365</v>
      </c>
      <c r="H19" s="42">
        <v>2.2000000000000002</v>
      </c>
      <c r="I19" s="190"/>
      <c r="J19" s="16"/>
      <c r="K19" s="193"/>
      <c r="L19" s="193"/>
    </row>
    <row r="20" spans="1:13" ht="15.75" customHeight="1" x14ac:dyDescent="0.35">
      <c r="A20" s="16"/>
      <c r="B20" s="34" t="s">
        <v>492</v>
      </c>
      <c r="C20" s="42">
        <v>0</v>
      </c>
      <c r="D20" s="42">
        <v>0.93457943925233633</v>
      </c>
      <c r="E20" s="42">
        <v>0</v>
      </c>
      <c r="F20" s="42">
        <v>0</v>
      </c>
      <c r="G20" s="42">
        <v>0</v>
      </c>
      <c r="H20" s="42">
        <v>0</v>
      </c>
      <c r="I20" s="190"/>
      <c r="J20" s="16"/>
      <c r="K20" s="193"/>
      <c r="L20" s="193"/>
    </row>
    <row r="21" spans="1:13" ht="15.75" customHeight="1" x14ac:dyDescent="0.35">
      <c r="A21" s="16"/>
      <c r="B21" s="36" t="s">
        <v>470</v>
      </c>
      <c r="C21" s="64">
        <v>4.9731471535982816</v>
      </c>
      <c r="D21" s="64">
        <v>3.9915966386554618</v>
      </c>
      <c r="E21" s="64">
        <v>4.6729815065403697</v>
      </c>
      <c r="F21" s="64">
        <v>4.4304932735426013</v>
      </c>
      <c r="G21" s="64">
        <v>2.7921188494363083</v>
      </c>
      <c r="H21" s="64">
        <v>2.9</v>
      </c>
      <c r="I21" s="190"/>
      <c r="J21" s="16"/>
      <c r="K21" s="193"/>
      <c r="L21" s="193"/>
    </row>
    <row r="22" spans="1:13" x14ac:dyDescent="0.35">
      <c r="A22" s="16"/>
      <c r="B22" s="34"/>
      <c r="C22" s="63"/>
      <c r="D22" s="63"/>
      <c r="E22" s="63"/>
      <c r="F22" s="63"/>
      <c r="G22" s="63"/>
      <c r="H22" s="63"/>
      <c r="I22" s="190"/>
      <c r="J22" s="16"/>
    </row>
    <row r="23" spans="1:13" ht="27" customHeight="1" x14ac:dyDescent="0.35">
      <c r="A23" s="16"/>
      <c r="B23" s="226" t="s">
        <v>493</v>
      </c>
      <c r="C23" s="226"/>
      <c r="D23" s="226"/>
      <c r="E23" s="226"/>
      <c r="F23" s="226"/>
      <c r="G23" s="226"/>
      <c r="H23" s="226"/>
      <c r="I23" s="189"/>
      <c r="J23" s="189"/>
      <c r="K23" s="208"/>
      <c r="L23" s="208"/>
      <c r="M23" s="208"/>
    </row>
    <row r="24" spans="1:13" x14ac:dyDescent="0.35">
      <c r="A24" s="16"/>
      <c r="B24" s="37"/>
      <c r="C24" s="79"/>
      <c r="D24" s="79"/>
      <c r="E24" s="79"/>
      <c r="F24" s="79"/>
      <c r="G24" s="55"/>
      <c r="H24" s="55"/>
      <c r="I24" s="16"/>
      <c r="J24" s="16"/>
    </row>
    <row r="25" spans="1:13" x14ac:dyDescent="0.35">
      <c r="A25" s="193"/>
      <c r="B25" s="194"/>
      <c r="C25" s="196"/>
      <c r="D25" s="196"/>
      <c r="E25" s="196"/>
      <c r="F25" s="196"/>
      <c r="G25" s="196"/>
      <c r="H25" s="196"/>
    </row>
    <row r="26" spans="1:13" x14ac:dyDescent="0.35">
      <c r="A26" s="193"/>
      <c r="B26" s="194"/>
      <c r="C26" s="196"/>
      <c r="D26" s="196"/>
      <c r="E26" s="196"/>
      <c r="F26" s="196"/>
      <c r="G26" s="196"/>
      <c r="H26" s="196"/>
    </row>
    <row r="27" spans="1:13" x14ac:dyDescent="0.35">
      <c r="A27" s="193"/>
      <c r="B27" s="194"/>
      <c r="C27" s="198"/>
      <c r="D27" s="198"/>
      <c r="E27" s="198"/>
      <c r="F27" s="198"/>
      <c r="G27" s="198"/>
      <c r="H27" s="198"/>
    </row>
    <row r="28" spans="1:13" x14ac:dyDescent="0.35">
      <c r="A28" s="193"/>
      <c r="B28" s="194"/>
      <c r="C28" s="198"/>
      <c r="D28" s="198"/>
      <c r="E28" s="198"/>
      <c r="F28" s="198"/>
      <c r="G28" s="198"/>
      <c r="H28" s="198"/>
    </row>
    <row r="29" spans="1:13" x14ac:dyDescent="0.35">
      <c r="A29" s="193"/>
      <c r="B29" s="194"/>
      <c r="C29" s="198"/>
      <c r="D29" s="198"/>
      <c r="E29" s="198"/>
      <c r="F29" s="198"/>
      <c r="G29" s="198"/>
      <c r="H29" s="198"/>
    </row>
    <row r="30" spans="1:13" x14ac:dyDescent="0.35">
      <c r="A30" s="193"/>
      <c r="B30" s="194"/>
      <c r="C30" s="198"/>
      <c r="D30" s="198"/>
      <c r="E30" s="198"/>
      <c r="F30" s="198"/>
      <c r="G30" s="198"/>
      <c r="H30" s="198"/>
    </row>
    <row r="31" spans="1:13" x14ac:dyDescent="0.35">
      <c r="A31" s="193"/>
      <c r="B31" s="194"/>
      <c r="C31" s="198"/>
      <c r="D31" s="198"/>
      <c r="E31" s="198"/>
      <c r="F31" s="198"/>
      <c r="G31" s="198"/>
      <c r="H31" s="198"/>
    </row>
    <row r="32" spans="1:13" x14ac:dyDescent="0.35">
      <c r="A32" s="193"/>
      <c r="B32" s="194"/>
      <c r="C32" s="198"/>
      <c r="D32" s="198"/>
      <c r="E32" s="198"/>
      <c r="F32" s="198"/>
      <c r="G32" s="198"/>
      <c r="H32" s="198"/>
    </row>
    <row r="33" spans="1:8" x14ac:dyDescent="0.35">
      <c r="A33" s="193"/>
      <c r="B33" s="194"/>
      <c r="C33" s="198"/>
      <c r="D33" s="198"/>
      <c r="E33" s="198"/>
      <c r="F33" s="198"/>
      <c r="G33" s="198"/>
      <c r="H33" s="198"/>
    </row>
    <row r="34" spans="1:8" x14ac:dyDescent="0.35">
      <c r="A34" s="193"/>
      <c r="B34" s="194"/>
      <c r="C34" s="198"/>
      <c r="D34" s="198"/>
      <c r="E34" s="198"/>
      <c r="F34" s="198"/>
      <c r="G34" s="198"/>
      <c r="H34" s="198"/>
    </row>
    <row r="35" spans="1:8" x14ac:dyDescent="0.35">
      <c r="A35" s="193"/>
      <c r="B35" s="194"/>
      <c r="C35" s="198"/>
      <c r="D35" s="198"/>
      <c r="E35" s="198"/>
      <c r="F35" s="198"/>
      <c r="G35" s="198"/>
      <c r="H35" s="198"/>
    </row>
    <row r="36" spans="1:8" x14ac:dyDescent="0.35">
      <c r="A36" s="193"/>
      <c r="B36" s="194"/>
      <c r="C36" s="198"/>
      <c r="D36" s="198"/>
      <c r="E36" s="198"/>
      <c r="F36" s="198"/>
      <c r="G36" s="198"/>
      <c r="H36" s="198"/>
    </row>
    <row r="37" spans="1:8" x14ac:dyDescent="0.35">
      <c r="A37" s="193"/>
      <c r="B37" s="194"/>
      <c r="C37" s="198"/>
      <c r="D37" s="198"/>
      <c r="E37" s="198"/>
      <c r="F37" s="198"/>
      <c r="G37" s="198"/>
      <c r="H37" s="198"/>
    </row>
    <row r="38" spans="1:8" x14ac:dyDescent="0.35">
      <c r="A38" s="193"/>
      <c r="B38" s="194"/>
      <c r="C38" s="198"/>
      <c r="D38" s="198"/>
      <c r="E38" s="198"/>
      <c r="F38" s="198"/>
      <c r="G38" s="198"/>
      <c r="H38" s="198"/>
    </row>
    <row r="39" spans="1:8" x14ac:dyDescent="0.35">
      <c r="A39" s="193"/>
      <c r="B39" s="194"/>
      <c r="C39" s="198"/>
      <c r="D39" s="198"/>
      <c r="E39" s="198"/>
      <c r="F39" s="198"/>
      <c r="G39" s="198"/>
      <c r="H39" s="198"/>
    </row>
    <row r="40" spans="1:8" x14ac:dyDescent="0.35">
      <c r="A40" s="193"/>
      <c r="B40" s="194"/>
      <c r="C40" s="198"/>
      <c r="D40" s="198"/>
      <c r="E40" s="198"/>
      <c r="F40" s="198"/>
      <c r="G40" s="198"/>
      <c r="H40" s="198"/>
    </row>
    <row r="41" spans="1:8" x14ac:dyDescent="0.35">
      <c r="A41" s="193"/>
      <c r="B41" s="194"/>
      <c r="C41" s="198"/>
      <c r="D41" s="198"/>
      <c r="E41" s="198"/>
      <c r="F41" s="198"/>
      <c r="G41" s="198"/>
      <c r="H41" s="198"/>
    </row>
    <row r="42" spans="1:8" x14ac:dyDescent="0.35">
      <c r="A42" s="193"/>
      <c r="B42" s="194"/>
      <c r="C42" s="198"/>
      <c r="D42" s="198"/>
      <c r="E42" s="198"/>
      <c r="F42" s="198"/>
      <c r="G42" s="198"/>
      <c r="H42" s="198"/>
    </row>
    <row r="43" spans="1:8" x14ac:dyDescent="0.35">
      <c r="A43" s="193"/>
      <c r="B43" s="194"/>
      <c r="C43" s="198"/>
      <c r="D43" s="198"/>
      <c r="E43" s="198"/>
      <c r="F43" s="198"/>
      <c r="G43" s="198"/>
      <c r="H43" s="198"/>
    </row>
    <row r="44" spans="1:8" x14ac:dyDescent="0.35">
      <c r="A44" s="193"/>
      <c r="B44" s="194"/>
      <c r="C44" s="198"/>
      <c r="D44" s="198"/>
      <c r="E44" s="198"/>
      <c r="F44" s="198"/>
      <c r="G44" s="198"/>
      <c r="H44" s="198"/>
    </row>
    <row r="45" spans="1:8" x14ac:dyDescent="0.35">
      <c r="A45" s="193"/>
      <c r="B45" s="194"/>
      <c r="C45" s="198"/>
      <c r="D45" s="198"/>
      <c r="E45" s="198"/>
      <c r="F45" s="198"/>
      <c r="G45" s="198"/>
      <c r="H45" s="198"/>
    </row>
    <row r="46" spans="1:8" x14ac:dyDescent="0.35">
      <c r="A46" s="193"/>
      <c r="B46" s="194"/>
      <c r="C46" s="196"/>
      <c r="D46" s="196"/>
      <c r="E46" s="196"/>
      <c r="F46" s="196"/>
      <c r="G46" s="196"/>
      <c r="H46" s="196"/>
    </row>
    <row r="47" spans="1:8" x14ac:dyDescent="0.35">
      <c r="A47" s="193"/>
      <c r="B47" s="194"/>
      <c r="C47" s="200"/>
      <c r="D47" s="200"/>
      <c r="E47" s="200"/>
      <c r="F47" s="200"/>
      <c r="G47" s="200"/>
      <c r="H47" s="200"/>
    </row>
    <row r="48" spans="1:8" x14ac:dyDescent="0.35">
      <c r="A48" s="193"/>
      <c r="B48" s="201"/>
      <c r="C48" s="200"/>
      <c r="D48" s="200"/>
      <c r="E48" s="200"/>
      <c r="F48" s="200"/>
      <c r="G48" s="200"/>
      <c r="H48" s="200"/>
    </row>
    <row r="49" spans="1:8" x14ac:dyDescent="0.35">
      <c r="A49" s="193"/>
      <c r="B49" s="194"/>
      <c r="C49" s="200"/>
      <c r="D49" s="200"/>
      <c r="E49" s="200"/>
      <c r="F49" s="200"/>
      <c r="G49" s="200"/>
      <c r="H49" s="200"/>
    </row>
    <row r="50" spans="1:8" x14ac:dyDescent="0.35">
      <c r="A50" s="193"/>
      <c r="B50" s="194"/>
      <c r="C50" s="200"/>
      <c r="D50" s="200"/>
      <c r="E50" s="200"/>
      <c r="F50" s="200"/>
      <c r="G50" s="200"/>
      <c r="H50" s="200"/>
    </row>
    <row r="51" spans="1:8" x14ac:dyDescent="0.35">
      <c r="A51" s="193"/>
      <c r="B51" s="194"/>
      <c r="C51" s="195"/>
      <c r="D51" s="195"/>
      <c r="E51" s="195"/>
      <c r="F51" s="195"/>
      <c r="G51" s="195"/>
      <c r="H51" s="195"/>
    </row>
    <row r="52" spans="1:8" x14ac:dyDescent="0.35">
      <c r="A52" s="193"/>
      <c r="B52" s="194"/>
      <c r="C52" s="196"/>
      <c r="D52" s="196"/>
      <c r="E52" s="196"/>
      <c r="F52" s="196"/>
      <c r="G52" s="196"/>
      <c r="H52" s="196"/>
    </row>
    <row r="53" spans="1:8" x14ac:dyDescent="0.35">
      <c r="A53" s="193"/>
      <c r="B53" s="194"/>
      <c r="C53" s="200"/>
      <c r="D53" s="200"/>
      <c r="E53" s="200"/>
      <c r="F53" s="200"/>
      <c r="G53" s="200"/>
      <c r="H53" s="200"/>
    </row>
  </sheetData>
  <mergeCells count="1">
    <mergeCell ref="B23:H23"/>
  </mergeCells>
  <pageMargins left="0.7" right="0.7" top="0.75" bottom="0.75" header="0.3" footer="0.3"/>
  <pageSetup paperSize="9" orientation="portrait" r:id="rId1"/>
  <headerFooter>
    <oddHeader>&amp;C&amp;"Arial Black"&amp;11&amp;KFF0000OFFICIAL&amp;1#</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2CCF0-42B4-49FD-8335-A9BD710C2BF9}">
  <dimension ref="A1:I53"/>
  <sheetViews>
    <sheetView workbookViewId="0">
      <pane ySplit="4" topLeftCell="A5" activePane="bottomLeft" state="frozen"/>
      <selection pane="bottomLeft"/>
    </sheetView>
  </sheetViews>
  <sheetFormatPr defaultColWidth="8.73046875" defaultRowHeight="12.75" x14ac:dyDescent="0.35"/>
  <cols>
    <col min="1" max="1" width="3.265625" style="192" customWidth="1"/>
    <col min="2" max="2" width="25.3984375" style="192" customWidth="1"/>
    <col min="3" max="8" width="14" style="192" customWidth="1"/>
    <col min="9" max="16384" width="8.73046875" style="192"/>
  </cols>
  <sheetData>
    <row r="1" spans="1:9" ht="55.5" customHeight="1" x14ac:dyDescent="0.35">
      <c r="A1"/>
      <c r="B1" s="25" t="s">
        <v>476</v>
      </c>
      <c r="C1" s="16"/>
      <c r="D1" s="16"/>
      <c r="E1" s="16"/>
      <c r="F1" s="16"/>
      <c r="G1" s="16"/>
      <c r="H1" s="16"/>
    </row>
    <row r="2" spans="1:9" ht="16.899999999999999" x14ac:dyDescent="0.35">
      <c r="A2" s="16"/>
      <c r="B2" s="138" t="s">
        <v>508</v>
      </c>
      <c r="C2" s="16"/>
      <c r="D2" s="16"/>
      <c r="E2" s="16"/>
      <c r="F2" s="16"/>
      <c r="G2" s="16"/>
      <c r="H2" s="16"/>
    </row>
    <row r="3" spans="1:9" ht="18.75" customHeight="1" x14ac:dyDescent="0.35">
      <c r="A3" s="38"/>
      <c r="B3" s="48"/>
      <c r="C3" s="130" t="s">
        <v>386</v>
      </c>
      <c r="D3" s="130" t="s">
        <v>387</v>
      </c>
      <c r="E3" s="130" t="s">
        <v>388</v>
      </c>
      <c r="F3" s="130" t="s">
        <v>389</v>
      </c>
      <c r="G3" s="130" t="s">
        <v>390</v>
      </c>
      <c r="H3" s="130" t="s">
        <v>391</v>
      </c>
    </row>
    <row r="4" spans="1:9" ht="26.25" customHeight="1" x14ac:dyDescent="0.35">
      <c r="A4" s="38"/>
      <c r="B4" s="48"/>
      <c r="C4" s="154" t="s">
        <v>509</v>
      </c>
      <c r="D4" s="154" t="s">
        <v>509</v>
      </c>
      <c r="E4" s="154" t="s">
        <v>509</v>
      </c>
      <c r="F4" s="154" t="s">
        <v>509</v>
      </c>
      <c r="G4" s="154" t="s">
        <v>509</v>
      </c>
      <c r="H4" s="154" t="s">
        <v>509</v>
      </c>
    </row>
    <row r="5" spans="1:9" ht="15" x14ac:dyDescent="0.35">
      <c r="A5" s="15"/>
      <c r="B5" s="33"/>
      <c r="C5" s="45"/>
      <c r="D5" s="45"/>
      <c r="E5" s="45"/>
      <c r="F5" s="45"/>
      <c r="G5" s="45"/>
      <c r="H5" s="45"/>
    </row>
    <row r="6" spans="1:9" ht="15.75" customHeight="1" x14ac:dyDescent="0.35">
      <c r="A6" s="15"/>
      <c r="B6" s="34" t="s">
        <v>478</v>
      </c>
      <c r="C6" s="113">
        <v>0</v>
      </c>
      <c r="D6" s="113">
        <v>0</v>
      </c>
      <c r="E6" s="113">
        <v>0</v>
      </c>
      <c r="F6" s="113">
        <v>0</v>
      </c>
      <c r="G6" s="113">
        <v>0</v>
      </c>
      <c r="H6" s="113">
        <v>0</v>
      </c>
      <c r="I6" s="191"/>
    </row>
    <row r="7" spans="1:9" ht="15.75" customHeight="1" x14ac:dyDescent="0.35">
      <c r="A7" s="15"/>
      <c r="B7" s="34" t="s">
        <v>479</v>
      </c>
      <c r="C7" s="113">
        <v>0</v>
      </c>
      <c r="D7" s="113">
        <v>2.3435368143950934</v>
      </c>
      <c r="E7" s="113">
        <v>0.59306198716386516</v>
      </c>
      <c r="F7" s="113">
        <v>0</v>
      </c>
      <c r="G7" s="113">
        <v>0.68423815236952823</v>
      </c>
      <c r="H7" s="113">
        <v>0</v>
      </c>
      <c r="I7" s="191"/>
    </row>
    <row r="8" spans="1:9" ht="15.75" customHeight="1" x14ac:dyDescent="0.35">
      <c r="A8" s="6"/>
      <c r="B8" s="34" t="s">
        <v>480</v>
      </c>
      <c r="C8" s="113">
        <v>0</v>
      </c>
      <c r="D8" s="113">
        <v>1.5471346219057287</v>
      </c>
      <c r="E8" s="113">
        <v>0.41933779095149526</v>
      </c>
      <c r="F8" s="113">
        <v>0.43792476308988282</v>
      </c>
      <c r="G8" s="113">
        <v>0</v>
      </c>
      <c r="H8" s="113">
        <v>0</v>
      </c>
      <c r="I8" s="191"/>
    </row>
    <row r="9" spans="1:9" ht="15.75" customHeight="1" x14ac:dyDescent="0.35">
      <c r="A9" s="6"/>
      <c r="B9" s="34" t="s">
        <v>481</v>
      </c>
      <c r="C9" s="113">
        <v>0</v>
      </c>
      <c r="D9" s="113">
        <v>0</v>
      </c>
      <c r="E9" s="113">
        <v>0</v>
      </c>
      <c r="F9" s="113">
        <v>0</v>
      </c>
      <c r="G9" s="113">
        <v>0</v>
      </c>
      <c r="H9" s="113">
        <v>0</v>
      </c>
      <c r="I9" s="191"/>
    </row>
    <row r="10" spans="1:9" ht="15.75" customHeight="1" x14ac:dyDescent="0.35">
      <c r="A10" s="16"/>
      <c r="B10" s="34" t="s">
        <v>482</v>
      </c>
      <c r="C10" s="156">
        <v>0</v>
      </c>
      <c r="D10" s="156">
        <v>0</v>
      </c>
      <c r="E10" s="156">
        <v>0</v>
      </c>
      <c r="F10" s="156">
        <v>0</v>
      </c>
      <c r="G10" s="156">
        <v>0</v>
      </c>
      <c r="H10" s="156">
        <v>0</v>
      </c>
      <c r="I10" s="191"/>
    </row>
    <row r="11" spans="1:9" ht="15.75" customHeight="1" x14ac:dyDescent="0.35">
      <c r="A11" s="16"/>
      <c r="B11" s="34" t="s">
        <v>483</v>
      </c>
      <c r="C11" s="113">
        <v>0</v>
      </c>
      <c r="D11" s="113">
        <v>4.5630703837979718</v>
      </c>
      <c r="E11" s="113">
        <v>0</v>
      </c>
      <c r="F11" s="113">
        <v>0</v>
      </c>
      <c r="G11" s="113">
        <v>0</v>
      </c>
      <c r="H11" s="113">
        <v>0</v>
      </c>
      <c r="I11" s="191"/>
    </row>
    <row r="12" spans="1:9" ht="15.75" customHeight="1" x14ac:dyDescent="0.35">
      <c r="A12" s="16"/>
      <c r="B12" s="34" t="s">
        <v>484</v>
      </c>
      <c r="C12" s="113">
        <v>0.27422990232907613</v>
      </c>
      <c r="D12" s="113">
        <v>0</v>
      </c>
      <c r="E12" s="113">
        <v>0</v>
      </c>
      <c r="F12" s="113">
        <v>0</v>
      </c>
      <c r="G12" s="113">
        <v>0</v>
      </c>
      <c r="H12" s="113">
        <v>0</v>
      </c>
      <c r="I12" s="191"/>
    </row>
    <row r="13" spans="1:9" ht="15.75" customHeight="1" x14ac:dyDescent="0.35">
      <c r="A13" s="16"/>
      <c r="B13" s="34" t="s">
        <v>485</v>
      </c>
      <c r="C13" s="113">
        <v>0</v>
      </c>
      <c r="D13" s="113">
        <v>0</v>
      </c>
      <c r="E13" s="113">
        <v>0</v>
      </c>
      <c r="F13" s="113">
        <v>0</v>
      </c>
      <c r="G13" s="113">
        <v>0</v>
      </c>
      <c r="H13" s="113">
        <v>0</v>
      </c>
      <c r="I13" s="191"/>
    </row>
    <row r="14" spans="1:9" ht="15.75" customHeight="1" x14ac:dyDescent="0.35">
      <c r="A14" s="16"/>
      <c r="B14" s="34" t="s">
        <v>486</v>
      </c>
      <c r="C14" s="113">
        <v>0</v>
      </c>
      <c r="D14" s="113">
        <v>0</v>
      </c>
      <c r="E14" s="113">
        <v>0</v>
      </c>
      <c r="F14" s="113">
        <v>0</v>
      </c>
      <c r="G14" s="113">
        <v>0</v>
      </c>
      <c r="H14" s="113">
        <v>0</v>
      </c>
      <c r="I14" s="191"/>
    </row>
    <row r="15" spans="1:9" ht="15.75" customHeight="1" x14ac:dyDescent="0.35">
      <c r="A15" s="16"/>
      <c r="B15" s="34" t="s">
        <v>487</v>
      </c>
      <c r="C15" s="113">
        <v>0</v>
      </c>
      <c r="D15" s="113">
        <v>0</v>
      </c>
      <c r="E15" s="113">
        <v>0</v>
      </c>
      <c r="F15" s="113">
        <v>0</v>
      </c>
      <c r="G15" s="113">
        <v>0</v>
      </c>
      <c r="H15" s="113">
        <v>0</v>
      </c>
      <c r="I15" s="191"/>
    </row>
    <row r="16" spans="1:9" ht="15.75" customHeight="1" x14ac:dyDescent="0.35">
      <c r="A16" s="16"/>
      <c r="B16" s="34" t="s">
        <v>488</v>
      </c>
      <c r="C16" s="113">
        <v>0</v>
      </c>
      <c r="D16" s="113">
        <v>0</v>
      </c>
      <c r="E16" s="113">
        <v>0</v>
      </c>
      <c r="F16" s="113">
        <v>0</v>
      </c>
      <c r="G16" s="113">
        <v>0</v>
      </c>
      <c r="H16" s="113">
        <v>0</v>
      </c>
      <c r="I16" s="191"/>
    </row>
    <row r="17" spans="1:9" ht="15.75" customHeight="1" x14ac:dyDescent="0.35">
      <c r="A17" s="16"/>
      <c r="B17" s="34" t="s">
        <v>489</v>
      </c>
      <c r="C17" s="113">
        <v>0</v>
      </c>
      <c r="D17" s="113">
        <v>0</v>
      </c>
      <c r="E17" s="113">
        <v>0</v>
      </c>
      <c r="F17" s="113">
        <v>0</v>
      </c>
      <c r="G17" s="113">
        <v>0</v>
      </c>
      <c r="H17" s="113">
        <v>0</v>
      </c>
      <c r="I17" s="191"/>
    </row>
    <row r="18" spans="1:9" ht="15.75" customHeight="1" x14ac:dyDescent="0.35">
      <c r="A18" s="16"/>
      <c r="B18" s="34" t="s">
        <v>490</v>
      </c>
      <c r="C18" s="113" t="s">
        <v>231</v>
      </c>
      <c r="D18" s="113">
        <v>0</v>
      </c>
      <c r="E18" s="113">
        <v>0</v>
      </c>
      <c r="F18" s="113">
        <v>0</v>
      </c>
      <c r="G18" s="113">
        <v>0</v>
      </c>
      <c r="H18" s="113">
        <v>0</v>
      </c>
      <c r="I18" s="191"/>
    </row>
    <row r="19" spans="1:9" ht="15.75" customHeight="1" x14ac:dyDescent="0.35">
      <c r="A19" s="16"/>
      <c r="B19" s="37" t="s">
        <v>491</v>
      </c>
      <c r="C19" s="113">
        <v>0</v>
      </c>
      <c r="D19" s="113">
        <v>0</v>
      </c>
      <c r="E19" s="113">
        <v>0</v>
      </c>
      <c r="F19" s="113">
        <v>0</v>
      </c>
      <c r="G19" s="113">
        <v>0</v>
      </c>
      <c r="H19" s="113">
        <v>0.3</v>
      </c>
      <c r="I19" s="191"/>
    </row>
    <row r="20" spans="1:9" ht="15.75" customHeight="1" x14ac:dyDescent="0.35">
      <c r="A20" s="16"/>
      <c r="B20" s="34" t="s">
        <v>492</v>
      </c>
      <c r="C20" s="113">
        <v>1.8520397807996754</v>
      </c>
      <c r="D20" s="113">
        <v>0</v>
      </c>
      <c r="E20" s="113">
        <v>1.4718928945882723</v>
      </c>
      <c r="F20" s="113">
        <v>0</v>
      </c>
      <c r="G20" s="113">
        <v>0</v>
      </c>
      <c r="H20" s="113">
        <v>0</v>
      </c>
      <c r="I20" s="191"/>
    </row>
    <row r="21" spans="1:9" ht="15.75" customHeight="1" x14ac:dyDescent="0.35">
      <c r="A21" s="16"/>
      <c r="B21" s="36" t="s">
        <v>470</v>
      </c>
      <c r="C21" s="155">
        <v>4.3773560769295346E-2</v>
      </c>
      <c r="D21" s="155">
        <v>0.12400854507587933</v>
      </c>
      <c r="E21" s="155">
        <v>3.7295703841457493E-2</v>
      </c>
      <c r="F21" s="155">
        <v>1.2579956623209678E-2</v>
      </c>
      <c r="G21" s="155">
        <v>1.4009854493267398E-2</v>
      </c>
      <c r="H21" s="155">
        <v>0.01</v>
      </c>
      <c r="I21" s="191"/>
    </row>
    <row r="22" spans="1:9" x14ac:dyDescent="0.35">
      <c r="A22" s="16"/>
      <c r="B22" s="34"/>
      <c r="C22" s="63"/>
      <c r="D22" s="63"/>
      <c r="E22" s="63"/>
      <c r="F22" s="63"/>
      <c r="G22" s="63"/>
      <c r="H22" s="63"/>
      <c r="I22" s="191"/>
    </row>
    <row r="23" spans="1:9" ht="53.1" customHeight="1" x14ac:dyDescent="0.35">
      <c r="A23" s="16"/>
      <c r="B23" s="226" t="s">
        <v>510</v>
      </c>
      <c r="C23" s="226"/>
      <c r="D23" s="226"/>
      <c r="E23" s="226"/>
      <c r="F23" s="226"/>
      <c r="G23" s="226"/>
      <c r="H23" s="226"/>
    </row>
    <row r="24" spans="1:9" ht="25.5" customHeight="1" x14ac:dyDescent="0.35">
      <c r="A24" s="16"/>
      <c r="B24" s="226" t="s">
        <v>501</v>
      </c>
      <c r="C24" s="226"/>
      <c r="D24" s="226"/>
      <c r="E24" s="226"/>
      <c r="F24" s="226"/>
      <c r="G24" s="226"/>
      <c r="H24" s="226"/>
    </row>
    <row r="25" spans="1:9" x14ac:dyDescent="0.35">
      <c r="A25" s="16"/>
      <c r="B25" s="34"/>
      <c r="C25" s="79"/>
      <c r="D25" s="79"/>
      <c r="E25" s="79"/>
      <c r="F25" s="79"/>
      <c r="G25" s="79"/>
      <c r="H25" s="79"/>
    </row>
    <row r="26" spans="1:9" x14ac:dyDescent="0.35">
      <c r="A26" s="193"/>
      <c r="B26" s="194"/>
      <c r="C26" s="196"/>
      <c r="D26" s="196"/>
      <c r="E26" s="196"/>
      <c r="F26" s="196"/>
      <c r="G26" s="196"/>
      <c r="H26" s="196"/>
    </row>
    <row r="27" spans="1:9" x14ac:dyDescent="0.35">
      <c r="A27" s="193"/>
      <c r="B27" s="194"/>
      <c r="C27" s="198"/>
      <c r="D27" s="198"/>
      <c r="E27" s="198"/>
      <c r="F27" s="198"/>
      <c r="G27" s="198"/>
      <c r="H27" s="198"/>
    </row>
    <row r="28" spans="1:9" x14ac:dyDescent="0.35">
      <c r="A28" s="193"/>
      <c r="B28" s="194"/>
      <c r="C28" s="198"/>
      <c r="D28" s="198"/>
      <c r="E28" s="198"/>
      <c r="F28" s="198"/>
      <c r="G28" s="198"/>
      <c r="H28" s="198"/>
    </row>
    <row r="29" spans="1:9" x14ac:dyDescent="0.35">
      <c r="A29" s="193"/>
      <c r="B29" s="194"/>
      <c r="C29" s="198"/>
      <c r="D29" s="198"/>
      <c r="E29" s="198"/>
      <c r="F29" s="198"/>
      <c r="G29" s="198"/>
      <c r="H29" s="198"/>
    </row>
    <row r="30" spans="1:9" x14ac:dyDescent="0.35">
      <c r="A30" s="193"/>
      <c r="B30" s="194"/>
      <c r="C30" s="198"/>
      <c r="D30" s="198"/>
      <c r="E30" s="198"/>
      <c r="F30" s="198"/>
      <c r="G30" s="198"/>
      <c r="H30" s="198"/>
    </row>
    <row r="31" spans="1:9" x14ac:dyDescent="0.35">
      <c r="A31" s="193"/>
      <c r="B31" s="194"/>
      <c r="C31" s="198"/>
      <c r="D31" s="198"/>
      <c r="E31" s="198"/>
      <c r="F31" s="198"/>
      <c r="G31" s="198"/>
      <c r="H31" s="198"/>
    </row>
    <row r="32" spans="1:9" x14ac:dyDescent="0.35">
      <c r="A32" s="193"/>
      <c r="B32" s="194"/>
      <c r="C32" s="198"/>
      <c r="D32" s="198"/>
      <c r="E32" s="198"/>
      <c r="F32" s="198"/>
      <c r="G32" s="198"/>
      <c r="H32" s="198"/>
    </row>
    <row r="33" spans="1:8" x14ac:dyDescent="0.35">
      <c r="A33" s="193"/>
      <c r="B33" s="194"/>
      <c r="C33" s="198"/>
      <c r="D33" s="198"/>
      <c r="E33" s="198"/>
      <c r="F33" s="198"/>
      <c r="G33" s="198"/>
      <c r="H33" s="198"/>
    </row>
    <row r="34" spans="1:8" x14ac:dyDescent="0.35">
      <c r="A34" s="193"/>
      <c r="B34" s="194"/>
      <c r="C34" s="198"/>
      <c r="D34" s="198"/>
      <c r="E34" s="198"/>
      <c r="F34" s="198"/>
      <c r="G34" s="198"/>
      <c r="H34" s="198"/>
    </row>
    <row r="35" spans="1:8" x14ac:dyDescent="0.35">
      <c r="A35" s="193"/>
      <c r="B35" s="194"/>
      <c r="C35" s="198"/>
      <c r="D35" s="198"/>
      <c r="E35" s="198"/>
      <c r="F35" s="198"/>
      <c r="G35" s="198"/>
      <c r="H35" s="198"/>
    </row>
    <row r="36" spans="1:8" x14ac:dyDescent="0.35">
      <c r="A36" s="193"/>
      <c r="B36" s="194"/>
      <c r="C36" s="198"/>
      <c r="D36" s="198"/>
      <c r="E36" s="198"/>
      <c r="F36" s="198"/>
      <c r="G36" s="198"/>
      <c r="H36" s="198"/>
    </row>
    <row r="37" spans="1:8" x14ac:dyDescent="0.35">
      <c r="A37" s="193"/>
      <c r="B37" s="194"/>
      <c r="C37" s="198"/>
      <c r="D37" s="198"/>
      <c r="E37" s="198"/>
      <c r="F37" s="198"/>
      <c r="G37" s="198"/>
      <c r="H37" s="198"/>
    </row>
    <row r="38" spans="1:8" x14ac:dyDescent="0.35">
      <c r="A38" s="193"/>
      <c r="B38" s="194"/>
      <c r="C38" s="198"/>
      <c r="D38" s="198"/>
      <c r="E38" s="198"/>
      <c r="F38" s="198"/>
      <c r="G38" s="198"/>
      <c r="H38" s="198"/>
    </row>
    <row r="39" spans="1:8" x14ac:dyDescent="0.35">
      <c r="A39" s="193"/>
      <c r="B39" s="194"/>
      <c r="C39" s="198"/>
      <c r="D39" s="198"/>
      <c r="E39" s="198"/>
      <c r="F39" s="198"/>
      <c r="G39" s="198"/>
      <c r="H39" s="198"/>
    </row>
    <row r="40" spans="1:8" x14ac:dyDescent="0.35">
      <c r="A40" s="193"/>
      <c r="B40" s="194"/>
      <c r="C40" s="198"/>
      <c r="D40" s="198"/>
      <c r="E40" s="198"/>
      <c r="F40" s="198"/>
      <c r="G40" s="198"/>
      <c r="H40" s="198"/>
    </row>
    <row r="41" spans="1:8" x14ac:dyDescent="0.35">
      <c r="A41" s="193"/>
      <c r="B41" s="194"/>
      <c r="C41" s="198"/>
      <c r="D41" s="198"/>
      <c r="E41" s="198"/>
      <c r="F41" s="198"/>
      <c r="G41" s="198"/>
      <c r="H41" s="198"/>
    </row>
    <row r="42" spans="1:8" x14ac:dyDescent="0.35">
      <c r="A42" s="193"/>
      <c r="B42" s="194"/>
      <c r="C42" s="198"/>
      <c r="D42" s="198"/>
      <c r="E42" s="198"/>
      <c r="F42" s="198"/>
      <c r="G42" s="198"/>
      <c r="H42" s="198"/>
    </row>
    <row r="43" spans="1:8" x14ac:dyDescent="0.35">
      <c r="A43" s="193"/>
      <c r="B43" s="194"/>
      <c r="C43" s="198"/>
      <c r="D43" s="198"/>
      <c r="E43" s="198"/>
      <c r="F43" s="198"/>
      <c r="G43" s="198"/>
      <c r="H43" s="198"/>
    </row>
    <row r="44" spans="1:8" x14ac:dyDescent="0.35">
      <c r="A44" s="193"/>
      <c r="B44" s="194"/>
      <c r="C44" s="198"/>
      <c r="D44" s="198"/>
      <c r="E44" s="198"/>
      <c r="F44" s="198"/>
      <c r="G44" s="198"/>
      <c r="H44" s="198"/>
    </row>
    <row r="45" spans="1:8" x14ac:dyDescent="0.35">
      <c r="A45" s="193"/>
      <c r="B45" s="194"/>
      <c r="C45" s="198"/>
      <c r="D45" s="198"/>
      <c r="E45" s="198"/>
      <c r="F45" s="198"/>
      <c r="G45" s="198"/>
      <c r="H45" s="198"/>
    </row>
    <row r="46" spans="1:8" x14ac:dyDescent="0.35">
      <c r="A46" s="193"/>
      <c r="B46" s="194"/>
      <c r="C46" s="196"/>
      <c r="D46" s="196"/>
      <c r="E46" s="196"/>
      <c r="F46" s="196"/>
      <c r="G46" s="196"/>
      <c r="H46" s="196"/>
    </row>
    <row r="47" spans="1:8" x14ac:dyDescent="0.35">
      <c r="A47" s="193"/>
      <c r="B47" s="194"/>
      <c r="C47" s="200"/>
      <c r="D47" s="200"/>
      <c r="E47" s="200"/>
      <c r="F47" s="200"/>
      <c r="G47" s="200"/>
      <c r="H47" s="200"/>
    </row>
    <row r="48" spans="1:8" x14ac:dyDescent="0.35">
      <c r="A48" s="193"/>
      <c r="B48" s="201"/>
      <c r="C48" s="200"/>
      <c r="D48" s="200"/>
      <c r="E48" s="200"/>
      <c r="F48" s="200"/>
      <c r="G48" s="200"/>
      <c r="H48" s="200"/>
    </row>
    <row r="49" spans="1:8" x14ac:dyDescent="0.35">
      <c r="A49" s="193"/>
      <c r="B49" s="194"/>
      <c r="C49" s="200"/>
      <c r="D49" s="200"/>
      <c r="E49" s="200"/>
      <c r="F49" s="200"/>
      <c r="G49" s="200"/>
      <c r="H49" s="200"/>
    </row>
    <row r="50" spans="1:8" x14ac:dyDescent="0.35">
      <c r="A50" s="193"/>
      <c r="B50" s="194"/>
      <c r="C50" s="200"/>
      <c r="D50" s="200"/>
      <c r="E50" s="200"/>
      <c r="F50" s="200"/>
      <c r="G50" s="200"/>
      <c r="H50" s="200"/>
    </row>
    <row r="51" spans="1:8" x14ac:dyDescent="0.35">
      <c r="A51" s="193"/>
      <c r="B51" s="194"/>
      <c r="C51" s="195"/>
      <c r="D51" s="195"/>
      <c r="E51" s="195"/>
      <c r="F51" s="195"/>
      <c r="G51" s="195"/>
      <c r="H51" s="195"/>
    </row>
    <row r="52" spans="1:8" x14ac:dyDescent="0.35">
      <c r="A52" s="193"/>
      <c r="B52" s="194"/>
      <c r="C52" s="196"/>
      <c r="D52" s="196"/>
      <c r="E52" s="196"/>
      <c r="F52" s="196"/>
      <c r="G52" s="196"/>
      <c r="H52" s="196"/>
    </row>
    <row r="53" spans="1:8" x14ac:dyDescent="0.35">
      <c r="A53" s="193"/>
      <c r="B53" s="194"/>
      <c r="C53" s="200"/>
      <c r="D53" s="200"/>
      <c r="E53" s="200"/>
      <c r="F53" s="200"/>
      <c r="G53" s="200"/>
      <c r="H53" s="200"/>
    </row>
  </sheetData>
  <mergeCells count="2">
    <mergeCell ref="B23:H23"/>
    <mergeCell ref="B24:H24"/>
  </mergeCells>
  <pageMargins left="0.7" right="0.7" top="0.75" bottom="0.75" header="0.3" footer="0.3"/>
  <pageSetup paperSize="9" orientation="portrait" r:id="rId1"/>
  <headerFooter>
    <oddHeader>&amp;C&amp;"Arial Black"&amp;11&amp;KFF0000OFFICIAL&amp;1#</oddHead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BCB94-173A-4993-9353-FB941389BB04}">
  <dimension ref="A1:J54"/>
  <sheetViews>
    <sheetView workbookViewId="0">
      <pane ySplit="4" topLeftCell="A5" activePane="bottomLeft" state="frozen"/>
      <selection pane="bottomLeft"/>
    </sheetView>
  </sheetViews>
  <sheetFormatPr defaultColWidth="8.73046875" defaultRowHeight="12.75" x14ac:dyDescent="0.35"/>
  <cols>
    <col min="1" max="1" width="3.265625" style="192" customWidth="1"/>
    <col min="2" max="2" width="25.3984375" style="192" customWidth="1"/>
    <col min="3" max="7" width="14" style="192" customWidth="1"/>
    <col min="8" max="8" width="13.73046875" style="192" customWidth="1"/>
    <col min="9" max="16384" width="8.73046875" style="192"/>
  </cols>
  <sheetData>
    <row r="1" spans="1:10" ht="55.5" customHeight="1" x14ac:dyDescent="0.35">
      <c r="A1"/>
      <c r="B1" s="25" t="s">
        <v>476</v>
      </c>
      <c r="C1" s="16"/>
      <c r="D1" s="16"/>
      <c r="E1" s="16"/>
      <c r="F1" s="16"/>
      <c r="G1" s="16"/>
    </row>
    <row r="2" spans="1:10" ht="16.899999999999999" x14ac:dyDescent="0.35">
      <c r="A2" s="16"/>
      <c r="B2" s="138" t="s">
        <v>511</v>
      </c>
      <c r="C2" s="16"/>
      <c r="D2" s="16"/>
      <c r="E2" s="16"/>
      <c r="F2" s="16"/>
      <c r="G2" s="16"/>
    </row>
    <row r="3" spans="1:10" ht="18.75" customHeight="1" x14ac:dyDescent="0.35">
      <c r="A3" s="38"/>
      <c r="B3" s="48"/>
      <c r="C3" s="130" t="s">
        <v>386</v>
      </c>
      <c r="D3" s="130" t="s">
        <v>387</v>
      </c>
      <c r="E3" s="130" t="s">
        <v>388</v>
      </c>
      <c r="F3" s="130" t="s">
        <v>389</v>
      </c>
      <c r="G3" s="130" t="s">
        <v>390</v>
      </c>
      <c r="H3" s="130" t="s">
        <v>391</v>
      </c>
    </row>
    <row r="4" spans="1:10" ht="26.25" customHeight="1" x14ac:dyDescent="0.35">
      <c r="A4" s="38"/>
      <c r="B4" s="48"/>
      <c r="C4" s="154" t="s">
        <v>509</v>
      </c>
      <c r="D4" s="154" t="s">
        <v>509</v>
      </c>
      <c r="E4" s="154" t="s">
        <v>509</v>
      </c>
      <c r="F4" s="154" t="s">
        <v>509</v>
      </c>
      <c r="G4" s="154" t="s">
        <v>509</v>
      </c>
      <c r="H4" s="154" t="s">
        <v>509</v>
      </c>
    </row>
    <row r="5" spans="1:10" ht="15" x14ac:dyDescent="0.35">
      <c r="A5" s="15"/>
      <c r="B5" s="33"/>
      <c r="C5" s="45"/>
      <c r="D5" s="45"/>
      <c r="E5" s="45"/>
      <c r="F5" s="45"/>
      <c r="G5" s="45"/>
      <c r="H5" s="45"/>
    </row>
    <row r="6" spans="1:10" ht="15.75" customHeight="1" x14ac:dyDescent="0.35">
      <c r="A6" s="15"/>
      <c r="B6" s="34" t="s">
        <v>478</v>
      </c>
      <c r="C6" s="42">
        <v>1.9</v>
      </c>
      <c r="D6" s="42">
        <v>2</v>
      </c>
      <c r="E6" s="42">
        <v>4.0999999999999996</v>
      </c>
      <c r="F6" s="42">
        <v>3.2</v>
      </c>
      <c r="G6" s="42">
        <v>7.9</v>
      </c>
      <c r="H6" s="42">
        <v>7.9</v>
      </c>
      <c r="I6" s="191"/>
      <c r="J6" s="191"/>
    </row>
    <row r="7" spans="1:10" ht="15.75" customHeight="1" x14ac:dyDescent="0.35">
      <c r="A7" s="15"/>
      <c r="B7" s="34" t="s">
        <v>479</v>
      </c>
      <c r="C7" s="42">
        <v>0</v>
      </c>
      <c r="D7" s="42">
        <v>0</v>
      </c>
      <c r="E7" s="42">
        <v>0</v>
      </c>
      <c r="F7" s="42">
        <v>0</v>
      </c>
      <c r="G7" s="42">
        <v>0</v>
      </c>
      <c r="H7" s="42">
        <v>0</v>
      </c>
      <c r="I7" s="191"/>
      <c r="J7" s="191"/>
    </row>
    <row r="8" spans="1:10" ht="15.75" customHeight="1" x14ac:dyDescent="0.35">
      <c r="A8" s="6"/>
      <c r="B8" s="34" t="s">
        <v>480</v>
      </c>
      <c r="C8" s="42">
        <v>0.7</v>
      </c>
      <c r="D8" s="42">
        <v>0.8</v>
      </c>
      <c r="E8" s="42">
        <v>0</v>
      </c>
      <c r="F8" s="42">
        <v>0.9</v>
      </c>
      <c r="G8" s="42">
        <v>0</v>
      </c>
      <c r="H8" s="42">
        <v>0</v>
      </c>
      <c r="I8" s="191"/>
      <c r="J8" s="191"/>
    </row>
    <row r="9" spans="1:10" ht="15.75" customHeight="1" x14ac:dyDescent="0.35">
      <c r="A9" s="6"/>
      <c r="B9" s="34" t="s">
        <v>481</v>
      </c>
      <c r="C9" s="42">
        <v>0.8</v>
      </c>
      <c r="D9" s="42">
        <v>0.9</v>
      </c>
      <c r="E9" s="42">
        <v>1.3</v>
      </c>
      <c r="F9" s="42">
        <v>0.6</v>
      </c>
      <c r="G9" s="42">
        <v>0.3</v>
      </c>
      <c r="H9" s="42">
        <v>0.5</v>
      </c>
      <c r="I9" s="191"/>
      <c r="J9" s="191"/>
    </row>
    <row r="10" spans="1:10" ht="15.75" customHeight="1" x14ac:dyDescent="0.35">
      <c r="A10" s="16"/>
      <c r="B10" s="34" t="s">
        <v>482</v>
      </c>
      <c r="C10" s="55">
        <v>6</v>
      </c>
      <c r="D10" s="55">
        <v>5.3</v>
      </c>
      <c r="E10" s="55">
        <v>6.8</v>
      </c>
      <c r="F10" s="55">
        <v>5.4</v>
      </c>
      <c r="G10" s="55">
        <v>4</v>
      </c>
      <c r="H10" s="55">
        <v>3.4</v>
      </c>
      <c r="I10" s="191"/>
      <c r="J10" s="191"/>
    </row>
    <row r="11" spans="1:10" ht="15.75" customHeight="1" x14ac:dyDescent="0.35">
      <c r="A11" s="16"/>
      <c r="B11" s="34" t="s">
        <v>483</v>
      </c>
      <c r="C11" s="42">
        <v>0</v>
      </c>
      <c r="D11" s="42">
        <v>0</v>
      </c>
      <c r="E11" s="42">
        <v>0</v>
      </c>
      <c r="F11" s="42">
        <v>0</v>
      </c>
      <c r="G11" s="42">
        <v>0</v>
      </c>
      <c r="H11" s="42">
        <v>0</v>
      </c>
      <c r="I11" s="191"/>
      <c r="J11" s="191"/>
    </row>
    <row r="12" spans="1:10" ht="15.75" customHeight="1" x14ac:dyDescent="0.35">
      <c r="A12" s="16"/>
      <c r="B12" s="34" t="s">
        <v>484</v>
      </c>
      <c r="C12" s="42">
        <v>0</v>
      </c>
      <c r="D12" s="42">
        <v>1</v>
      </c>
      <c r="E12" s="42">
        <v>0.3</v>
      </c>
      <c r="F12" s="42">
        <v>0.3</v>
      </c>
      <c r="G12" s="42">
        <v>0.3</v>
      </c>
      <c r="H12" s="42">
        <v>0.3</v>
      </c>
      <c r="I12" s="191"/>
      <c r="J12" s="191"/>
    </row>
    <row r="13" spans="1:10" ht="15.75" customHeight="1" x14ac:dyDescent="0.35">
      <c r="A13" s="16"/>
      <c r="B13" s="34" t="s">
        <v>485</v>
      </c>
      <c r="C13" s="42">
        <v>0.9</v>
      </c>
      <c r="D13" s="42">
        <v>0.9</v>
      </c>
      <c r="E13" s="42">
        <v>1.1000000000000001</v>
      </c>
      <c r="F13" s="42">
        <v>0.2</v>
      </c>
      <c r="G13" s="42">
        <v>0</v>
      </c>
      <c r="H13" s="42">
        <v>0.2</v>
      </c>
      <c r="I13" s="191"/>
      <c r="J13" s="191"/>
    </row>
    <row r="14" spans="1:10" ht="15.75" customHeight="1" x14ac:dyDescent="0.35">
      <c r="A14" s="16"/>
      <c r="B14" s="34" t="s">
        <v>486</v>
      </c>
      <c r="C14" s="42">
        <v>0.7</v>
      </c>
      <c r="D14" s="42">
        <v>1.5</v>
      </c>
      <c r="E14" s="42">
        <v>0.5</v>
      </c>
      <c r="F14" s="42">
        <v>1</v>
      </c>
      <c r="G14" s="115">
        <v>1.1000000000000001</v>
      </c>
      <c r="H14" s="115">
        <v>0.8</v>
      </c>
      <c r="I14" s="191"/>
      <c r="J14" s="191"/>
    </row>
    <row r="15" spans="1:10" ht="15.75" customHeight="1" x14ac:dyDescent="0.35">
      <c r="A15" s="16"/>
      <c r="B15" s="34" t="s">
        <v>487</v>
      </c>
      <c r="C15" s="42">
        <v>22.5</v>
      </c>
      <c r="D15" s="42">
        <v>28.6</v>
      </c>
      <c r="E15" s="42">
        <v>30</v>
      </c>
      <c r="F15" s="42">
        <v>43.4</v>
      </c>
      <c r="G15" s="42">
        <v>48.7</v>
      </c>
      <c r="H15" s="42">
        <v>41.9</v>
      </c>
      <c r="I15" s="191"/>
      <c r="J15" s="191"/>
    </row>
    <row r="16" spans="1:10" ht="15.75" customHeight="1" x14ac:dyDescent="0.35">
      <c r="A16" s="16"/>
      <c r="B16" s="34" t="s">
        <v>488</v>
      </c>
      <c r="C16" s="42">
        <v>7.6</v>
      </c>
      <c r="D16" s="42">
        <v>6.3</v>
      </c>
      <c r="E16" s="42">
        <v>9.3000000000000007</v>
      </c>
      <c r="F16" s="42">
        <v>10.1</v>
      </c>
      <c r="G16" s="42">
        <v>12</v>
      </c>
      <c r="H16" s="42">
        <v>15.2</v>
      </c>
      <c r="I16" s="191"/>
      <c r="J16" s="191"/>
    </row>
    <row r="17" spans="1:10" ht="15.75" customHeight="1" x14ac:dyDescent="0.35">
      <c r="A17" s="16"/>
      <c r="B17" s="34" t="s">
        <v>489</v>
      </c>
      <c r="C17" s="42">
        <v>12.6</v>
      </c>
      <c r="D17" s="42">
        <v>10.1</v>
      </c>
      <c r="E17" s="42">
        <v>10.199999999999999</v>
      </c>
      <c r="F17" s="42">
        <v>10.9</v>
      </c>
      <c r="G17" s="42">
        <v>9.5</v>
      </c>
      <c r="H17" s="42">
        <v>10.8</v>
      </c>
      <c r="I17" s="191"/>
      <c r="J17" s="191"/>
    </row>
    <row r="18" spans="1:10" ht="15.75" customHeight="1" x14ac:dyDescent="0.35">
      <c r="A18" s="16"/>
      <c r="B18" s="34" t="s">
        <v>490</v>
      </c>
      <c r="C18" s="58" t="s">
        <v>231</v>
      </c>
      <c r="D18" s="42">
        <v>12.4</v>
      </c>
      <c r="E18" s="42">
        <v>10.8</v>
      </c>
      <c r="F18" s="42">
        <v>12</v>
      </c>
      <c r="G18" s="42">
        <v>16.399999999999999</v>
      </c>
      <c r="H18" s="42">
        <v>15.3</v>
      </c>
      <c r="I18" s="191"/>
      <c r="J18" s="191"/>
    </row>
    <row r="19" spans="1:10" ht="15.75" customHeight="1" x14ac:dyDescent="0.35">
      <c r="A19" s="16"/>
      <c r="B19" s="37" t="s">
        <v>491</v>
      </c>
      <c r="C19" s="42">
        <v>42.6</v>
      </c>
      <c r="D19" s="42">
        <v>29.7</v>
      </c>
      <c r="E19" s="42">
        <v>28.4</v>
      </c>
      <c r="F19" s="42">
        <v>44.3</v>
      </c>
      <c r="G19" s="42">
        <v>30.5</v>
      </c>
      <c r="H19" s="42">
        <v>26.9</v>
      </c>
      <c r="I19" s="191"/>
      <c r="J19" s="191"/>
    </row>
    <row r="20" spans="1:10" ht="15.75" customHeight="1" x14ac:dyDescent="0.35">
      <c r="A20" s="16"/>
      <c r="B20" s="34" t="s">
        <v>492</v>
      </c>
      <c r="C20" s="42">
        <v>1.9</v>
      </c>
      <c r="D20" s="42">
        <v>0</v>
      </c>
      <c r="E20" s="42">
        <v>0</v>
      </c>
      <c r="F20" s="42">
        <v>0</v>
      </c>
      <c r="G20" s="42">
        <v>0</v>
      </c>
      <c r="H20" s="42">
        <v>0</v>
      </c>
      <c r="I20" s="191"/>
      <c r="J20" s="191"/>
    </row>
    <row r="21" spans="1:10" ht="15.75" customHeight="1" x14ac:dyDescent="0.35">
      <c r="A21" s="16"/>
      <c r="B21" s="36" t="s">
        <v>470</v>
      </c>
      <c r="C21" s="64">
        <v>7.4</v>
      </c>
      <c r="D21" s="64">
        <v>6.8</v>
      </c>
      <c r="E21" s="64">
        <v>7.6</v>
      </c>
      <c r="F21" s="64">
        <v>8.8000000000000007</v>
      </c>
      <c r="G21" s="64">
        <v>8.6</v>
      </c>
      <c r="H21" s="64">
        <v>8.5</v>
      </c>
    </row>
    <row r="22" spans="1:10" x14ac:dyDescent="0.35">
      <c r="A22" s="16"/>
      <c r="B22" s="34"/>
      <c r="C22" s="63"/>
      <c r="D22" s="63"/>
      <c r="E22" s="63"/>
      <c r="F22" s="63"/>
      <c r="G22" s="63"/>
      <c r="H22" s="191"/>
    </row>
    <row r="23" spans="1:10" s="193" customFormat="1" ht="17.649999999999999" customHeight="1" x14ac:dyDescent="0.35">
      <c r="A23" s="16"/>
      <c r="B23" s="226" t="s">
        <v>512</v>
      </c>
      <c r="C23" s="226"/>
      <c r="D23" s="226"/>
      <c r="E23" s="226"/>
      <c r="F23" s="226"/>
      <c r="G23" s="226"/>
      <c r="H23" s="226"/>
    </row>
    <row r="24" spans="1:10" ht="24.75" customHeight="1" x14ac:dyDescent="0.35">
      <c r="A24" s="16"/>
      <c r="B24" s="234" t="s">
        <v>501</v>
      </c>
      <c r="C24" s="234"/>
      <c r="D24" s="234"/>
      <c r="E24" s="234"/>
      <c r="F24" s="234"/>
      <c r="G24" s="234"/>
      <c r="H24" s="234"/>
    </row>
    <row r="25" spans="1:10" x14ac:dyDescent="0.35">
      <c r="A25" s="16"/>
      <c r="B25" s="37"/>
      <c r="C25" s="79"/>
      <c r="D25" s="79"/>
      <c r="E25" s="79"/>
      <c r="F25" s="79"/>
      <c r="G25" s="55"/>
    </row>
    <row r="26" spans="1:10" x14ac:dyDescent="0.35">
      <c r="A26" s="16"/>
      <c r="B26" s="34"/>
      <c r="C26" s="79"/>
      <c r="D26" s="79"/>
      <c r="E26" s="79"/>
      <c r="F26" s="79"/>
      <c r="G26" s="79"/>
    </row>
    <row r="27" spans="1:10" x14ac:dyDescent="0.35">
      <c r="A27" s="193"/>
      <c r="B27" s="194"/>
      <c r="C27" s="196"/>
      <c r="D27" s="196"/>
      <c r="E27" s="196"/>
      <c r="F27" s="196"/>
      <c r="G27" s="196"/>
    </row>
    <row r="28" spans="1:10" x14ac:dyDescent="0.35">
      <c r="A28" s="193"/>
      <c r="B28" s="194"/>
      <c r="C28" s="198"/>
      <c r="D28" s="198"/>
      <c r="E28" s="198"/>
      <c r="F28" s="198"/>
      <c r="G28" s="198"/>
    </row>
    <row r="29" spans="1:10" x14ac:dyDescent="0.35">
      <c r="A29" s="193"/>
      <c r="B29" s="194"/>
      <c r="C29" s="198"/>
      <c r="D29" s="198"/>
      <c r="E29" s="198"/>
      <c r="F29" s="198"/>
      <c r="G29" s="198"/>
    </row>
    <row r="30" spans="1:10" x14ac:dyDescent="0.35">
      <c r="A30" s="193"/>
      <c r="B30" s="194"/>
      <c r="C30" s="198"/>
      <c r="D30" s="198"/>
      <c r="E30" s="198"/>
      <c r="F30" s="198"/>
      <c r="G30" s="198"/>
    </row>
    <row r="31" spans="1:10" x14ac:dyDescent="0.35">
      <c r="A31" s="193"/>
      <c r="B31" s="194"/>
      <c r="C31" s="198"/>
      <c r="D31" s="198"/>
      <c r="E31" s="198"/>
      <c r="F31" s="198"/>
      <c r="G31" s="198"/>
    </row>
    <row r="32" spans="1:10" x14ac:dyDescent="0.35">
      <c r="A32" s="193"/>
      <c r="B32" s="194"/>
      <c r="C32" s="198"/>
      <c r="D32" s="198"/>
      <c r="E32" s="198"/>
      <c r="F32" s="198"/>
      <c r="G32" s="198"/>
    </row>
    <row r="33" spans="1:7" x14ac:dyDescent="0.35">
      <c r="A33" s="193"/>
      <c r="B33" s="194"/>
      <c r="C33" s="198"/>
      <c r="D33" s="198"/>
      <c r="E33" s="198"/>
      <c r="F33" s="198"/>
      <c r="G33" s="198"/>
    </row>
    <row r="34" spans="1:7" x14ac:dyDescent="0.35">
      <c r="A34" s="193"/>
      <c r="B34" s="194"/>
      <c r="C34" s="198"/>
      <c r="D34" s="198"/>
      <c r="E34" s="198"/>
      <c r="F34" s="198"/>
      <c r="G34" s="198"/>
    </row>
    <row r="35" spans="1:7" x14ac:dyDescent="0.35">
      <c r="A35" s="193"/>
      <c r="B35" s="194"/>
      <c r="C35" s="198"/>
      <c r="D35" s="198"/>
      <c r="E35" s="198"/>
      <c r="F35" s="198"/>
      <c r="G35" s="198"/>
    </row>
    <row r="36" spans="1:7" x14ac:dyDescent="0.35">
      <c r="A36" s="193"/>
      <c r="B36" s="194"/>
      <c r="C36" s="198"/>
      <c r="D36" s="198"/>
      <c r="E36" s="198"/>
      <c r="F36" s="198"/>
      <c r="G36" s="198"/>
    </row>
    <row r="37" spans="1:7" x14ac:dyDescent="0.35">
      <c r="A37" s="193"/>
      <c r="B37" s="194"/>
      <c r="C37" s="198"/>
      <c r="D37" s="198"/>
      <c r="E37" s="198"/>
      <c r="F37" s="198"/>
      <c r="G37" s="198"/>
    </row>
    <row r="38" spans="1:7" x14ac:dyDescent="0.35">
      <c r="A38" s="193"/>
      <c r="B38" s="194"/>
      <c r="C38" s="198"/>
      <c r="D38" s="198"/>
      <c r="E38" s="198"/>
      <c r="F38" s="198"/>
      <c r="G38" s="198"/>
    </row>
    <row r="39" spans="1:7" x14ac:dyDescent="0.35">
      <c r="A39" s="193"/>
      <c r="B39" s="194"/>
      <c r="C39" s="198"/>
      <c r="D39" s="198"/>
      <c r="E39" s="198"/>
      <c r="F39" s="198"/>
      <c r="G39" s="198"/>
    </row>
    <row r="40" spans="1:7" x14ac:dyDescent="0.35">
      <c r="A40" s="193"/>
      <c r="B40" s="194"/>
      <c r="C40" s="198"/>
      <c r="D40" s="198"/>
      <c r="E40" s="198"/>
      <c r="F40" s="198"/>
      <c r="G40" s="198"/>
    </row>
    <row r="41" spans="1:7" x14ac:dyDescent="0.35">
      <c r="A41" s="193"/>
      <c r="B41" s="194"/>
      <c r="C41" s="198"/>
      <c r="D41" s="198"/>
      <c r="E41" s="198"/>
      <c r="F41" s="198"/>
      <c r="G41" s="198"/>
    </row>
    <row r="42" spans="1:7" x14ac:dyDescent="0.35">
      <c r="A42" s="193"/>
      <c r="B42" s="194"/>
      <c r="C42" s="198"/>
      <c r="D42" s="198"/>
      <c r="E42" s="198"/>
      <c r="F42" s="198"/>
      <c r="G42" s="198"/>
    </row>
    <row r="43" spans="1:7" x14ac:dyDescent="0.35">
      <c r="A43" s="193"/>
      <c r="B43" s="194"/>
      <c r="C43" s="198"/>
      <c r="D43" s="198"/>
      <c r="E43" s="198"/>
      <c r="F43" s="198"/>
      <c r="G43" s="198"/>
    </row>
    <row r="44" spans="1:7" x14ac:dyDescent="0.35">
      <c r="A44" s="193"/>
      <c r="B44" s="194"/>
      <c r="C44" s="198"/>
      <c r="D44" s="198"/>
      <c r="E44" s="198"/>
      <c r="F44" s="198"/>
      <c r="G44" s="198"/>
    </row>
    <row r="45" spans="1:7" x14ac:dyDescent="0.35">
      <c r="A45" s="193"/>
      <c r="B45" s="194"/>
      <c r="C45" s="198"/>
      <c r="D45" s="198"/>
      <c r="E45" s="198"/>
      <c r="F45" s="198"/>
      <c r="G45" s="198"/>
    </row>
    <row r="46" spans="1:7" x14ac:dyDescent="0.35">
      <c r="A46" s="193"/>
      <c r="B46" s="194"/>
      <c r="C46" s="198"/>
      <c r="D46" s="198"/>
      <c r="E46" s="198"/>
      <c r="F46" s="198"/>
      <c r="G46" s="198"/>
    </row>
    <row r="47" spans="1:7" x14ac:dyDescent="0.35">
      <c r="A47" s="193"/>
      <c r="B47" s="194"/>
      <c r="C47" s="196"/>
      <c r="D47" s="196"/>
      <c r="E47" s="196"/>
      <c r="F47" s="196"/>
      <c r="G47" s="196"/>
    </row>
    <row r="48" spans="1:7" x14ac:dyDescent="0.35">
      <c r="A48" s="193"/>
      <c r="B48" s="194"/>
      <c r="C48" s="200"/>
      <c r="D48" s="200"/>
      <c r="E48" s="200"/>
      <c r="F48" s="200"/>
      <c r="G48" s="200"/>
    </row>
    <row r="49" spans="1:7" x14ac:dyDescent="0.35">
      <c r="A49" s="193"/>
      <c r="B49" s="201"/>
      <c r="C49" s="200"/>
      <c r="D49" s="200"/>
      <c r="E49" s="200"/>
      <c r="F49" s="200"/>
      <c r="G49" s="200"/>
    </row>
    <row r="50" spans="1:7" x14ac:dyDescent="0.35">
      <c r="A50" s="193"/>
      <c r="B50" s="194"/>
      <c r="C50" s="200"/>
      <c r="D50" s="200"/>
      <c r="E50" s="200"/>
      <c r="F50" s="200"/>
      <c r="G50" s="200"/>
    </row>
    <row r="51" spans="1:7" x14ac:dyDescent="0.35">
      <c r="A51" s="193"/>
      <c r="B51" s="194"/>
      <c r="C51" s="200"/>
      <c r="D51" s="200"/>
      <c r="E51" s="200"/>
      <c r="F51" s="200"/>
      <c r="G51" s="200"/>
    </row>
    <row r="52" spans="1:7" x14ac:dyDescent="0.35">
      <c r="A52" s="193"/>
      <c r="B52" s="194"/>
      <c r="C52" s="195"/>
      <c r="D52" s="195"/>
      <c r="E52" s="195"/>
      <c r="F52" s="195"/>
      <c r="G52" s="195"/>
    </row>
    <row r="53" spans="1:7" x14ac:dyDescent="0.35">
      <c r="A53" s="193"/>
      <c r="B53" s="194"/>
      <c r="C53" s="196"/>
      <c r="D53" s="196"/>
      <c r="E53" s="196"/>
      <c r="F53" s="196"/>
      <c r="G53" s="196"/>
    </row>
    <row r="54" spans="1:7" x14ac:dyDescent="0.35">
      <c r="A54" s="193"/>
      <c r="B54" s="194"/>
      <c r="C54" s="200"/>
      <c r="D54" s="200"/>
      <c r="E54" s="200"/>
      <c r="F54" s="200"/>
      <c r="G54" s="200"/>
    </row>
  </sheetData>
  <mergeCells count="2">
    <mergeCell ref="B23:H23"/>
    <mergeCell ref="B24:H24"/>
  </mergeCells>
  <conditionalFormatting sqref="C18">
    <cfRule type="cellIs" dxfId="0" priority="1" operator="between">
      <formula>1</formula>
      <formula>3</formula>
    </cfRule>
  </conditionalFormatting>
  <pageMargins left="0.7" right="0.7" top="0.75" bottom="0.75" header="0.3" footer="0.3"/>
  <pageSetup paperSize="9" orientation="portrait" r:id="rId1"/>
  <headerFooter>
    <oddHeader>&amp;C&amp;"Arial Black"&amp;11&amp;KFF0000OFFICIAL&amp;1#</oddHead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DEBC9-DCC8-47E6-B15B-7ACB46420227}">
  <dimension ref="A1:L53"/>
  <sheetViews>
    <sheetView zoomScaleNormal="100" workbookViewId="0">
      <pane ySplit="4" topLeftCell="A5" activePane="bottomLeft" state="frozen"/>
      <selection pane="bottomLeft"/>
    </sheetView>
  </sheetViews>
  <sheetFormatPr defaultColWidth="8.73046875" defaultRowHeight="12.75" x14ac:dyDescent="0.35"/>
  <cols>
    <col min="1" max="1" width="3.265625" style="192" customWidth="1"/>
    <col min="2" max="2" width="25.3984375" style="192" customWidth="1"/>
    <col min="3" max="8" width="14" style="192" customWidth="1"/>
    <col min="9" max="16384" width="8.73046875" style="192"/>
  </cols>
  <sheetData>
    <row r="1" spans="1:12" ht="55.5" customHeight="1" x14ac:dyDescent="0.35">
      <c r="A1"/>
      <c r="B1" s="25" t="s">
        <v>476</v>
      </c>
      <c r="C1" s="16"/>
      <c r="D1" s="16"/>
      <c r="E1" s="16"/>
      <c r="F1" s="16"/>
      <c r="G1" s="16"/>
      <c r="H1" s="16"/>
    </row>
    <row r="2" spans="1:12" ht="16.899999999999999" x14ac:dyDescent="0.35">
      <c r="A2" s="16"/>
      <c r="B2" s="138" t="s">
        <v>513</v>
      </c>
      <c r="C2" s="16"/>
      <c r="D2" s="16"/>
      <c r="E2" s="16"/>
      <c r="F2" s="16"/>
      <c r="G2" s="16"/>
      <c r="H2" s="16"/>
    </row>
    <row r="3" spans="1:12" ht="18.75" customHeight="1" x14ac:dyDescent="0.35">
      <c r="A3" s="38"/>
      <c r="B3" s="48"/>
      <c r="C3" s="130" t="s">
        <v>386</v>
      </c>
      <c r="D3" s="130" t="s">
        <v>387</v>
      </c>
      <c r="E3" s="130" t="s">
        <v>388</v>
      </c>
      <c r="F3" s="130" t="s">
        <v>389</v>
      </c>
      <c r="G3" s="130" t="s">
        <v>390</v>
      </c>
      <c r="H3" s="130" t="s">
        <v>391</v>
      </c>
    </row>
    <row r="4" spans="1:12" ht="26.25" customHeight="1" x14ac:dyDescent="0.35">
      <c r="A4" s="38"/>
      <c r="B4" s="48"/>
      <c r="C4" s="154" t="s">
        <v>509</v>
      </c>
      <c r="D4" s="154" t="s">
        <v>509</v>
      </c>
      <c r="E4" s="154" t="s">
        <v>509</v>
      </c>
      <c r="F4" s="154" t="s">
        <v>509</v>
      </c>
      <c r="G4" s="154" t="s">
        <v>509</v>
      </c>
      <c r="H4" s="154" t="s">
        <v>509</v>
      </c>
    </row>
    <row r="5" spans="1:12" ht="15" x14ac:dyDescent="0.35">
      <c r="A5" s="15"/>
      <c r="B5" s="33"/>
      <c r="C5" s="45"/>
      <c r="D5" s="45"/>
      <c r="E5" s="45"/>
      <c r="F5" s="45"/>
      <c r="G5" s="45"/>
      <c r="H5" s="45"/>
    </row>
    <row r="6" spans="1:12" ht="15.75" customHeight="1" x14ac:dyDescent="0.35">
      <c r="A6" s="15"/>
      <c r="B6" s="34" t="s">
        <v>478</v>
      </c>
      <c r="C6" s="42">
        <v>7.0492805871181705</v>
      </c>
      <c r="D6" s="42">
        <v>4.9906774394033588</v>
      </c>
      <c r="E6" s="42">
        <v>10.287620770571959</v>
      </c>
      <c r="F6" s="42">
        <v>7.8802885132953042</v>
      </c>
      <c r="G6" s="42">
        <v>7.2963518240879486</v>
      </c>
      <c r="H6" s="42">
        <v>16.8</v>
      </c>
      <c r="I6" s="191"/>
      <c r="J6" s="205"/>
    </row>
    <row r="7" spans="1:12" ht="15.75" customHeight="1" x14ac:dyDescent="0.35">
      <c r="A7" s="15"/>
      <c r="B7" s="34" t="s">
        <v>479</v>
      </c>
      <c r="C7" s="42">
        <v>0</v>
      </c>
      <c r="D7" s="42">
        <v>0</v>
      </c>
      <c r="E7" s="42">
        <v>0.59306198716386516</v>
      </c>
      <c r="F7" s="42">
        <v>0</v>
      </c>
      <c r="G7" s="42">
        <v>0</v>
      </c>
      <c r="H7" s="42">
        <v>0</v>
      </c>
      <c r="I7" s="191"/>
      <c r="J7" s="205"/>
      <c r="L7" s="202"/>
    </row>
    <row r="8" spans="1:12" ht="15.75" customHeight="1" x14ac:dyDescent="0.35">
      <c r="A8" s="6"/>
      <c r="B8" s="34" t="s">
        <v>480</v>
      </c>
      <c r="C8" s="42">
        <v>0.69371852133421963</v>
      </c>
      <c r="D8" s="42">
        <v>0</v>
      </c>
      <c r="E8" s="42">
        <v>0</v>
      </c>
      <c r="F8" s="42">
        <v>1.7516990523595313</v>
      </c>
      <c r="G8" s="42">
        <v>0.56910315579393689</v>
      </c>
      <c r="H8" s="42">
        <v>0</v>
      </c>
      <c r="I8" s="191"/>
      <c r="J8" s="205"/>
    </row>
    <row r="9" spans="1:12" ht="15.75" customHeight="1" x14ac:dyDescent="0.35">
      <c r="A9" s="6"/>
      <c r="B9" s="34" t="s">
        <v>481</v>
      </c>
      <c r="C9" s="42">
        <v>2.6382276892345211</v>
      </c>
      <c r="D9" s="42">
        <v>1.5860865612172586</v>
      </c>
      <c r="E9" s="42">
        <v>0.83889312074807565</v>
      </c>
      <c r="F9" s="42">
        <v>0.59569342946892123</v>
      </c>
      <c r="G9" s="55">
        <v>0.12642225031605564</v>
      </c>
      <c r="H9" s="55">
        <v>0.5</v>
      </c>
      <c r="I9" s="191"/>
      <c r="J9" s="205"/>
    </row>
    <row r="10" spans="1:12" ht="15.75" customHeight="1" x14ac:dyDescent="0.35">
      <c r="A10" s="16"/>
      <c r="B10" s="34" t="s">
        <v>482</v>
      </c>
      <c r="C10" s="55">
        <v>1.429421808668953</v>
      </c>
      <c r="D10" s="55">
        <v>2.3062858135778614</v>
      </c>
      <c r="E10" s="55">
        <v>0.68952749420041304</v>
      </c>
      <c r="F10" s="55">
        <v>0.80815515401317473</v>
      </c>
      <c r="G10" s="42">
        <v>0.54614964500273078</v>
      </c>
      <c r="H10" s="42">
        <v>0.4</v>
      </c>
      <c r="I10" s="191"/>
      <c r="J10" s="205"/>
    </row>
    <row r="11" spans="1:12" ht="15.75" customHeight="1" x14ac:dyDescent="0.35">
      <c r="A11" s="16"/>
      <c r="B11" s="34" t="s">
        <v>483</v>
      </c>
      <c r="C11" s="42">
        <v>0</v>
      </c>
      <c r="D11" s="42">
        <v>0</v>
      </c>
      <c r="E11" s="42">
        <v>0</v>
      </c>
      <c r="F11" s="42">
        <v>0</v>
      </c>
      <c r="G11" s="42">
        <v>0</v>
      </c>
      <c r="H11" s="42">
        <v>0</v>
      </c>
      <c r="I11" s="191"/>
      <c r="J11" s="205"/>
    </row>
    <row r="12" spans="1:12" ht="15.75" customHeight="1" x14ac:dyDescent="0.35">
      <c r="A12" s="16"/>
      <c r="B12" s="34" t="s">
        <v>484</v>
      </c>
      <c r="C12" s="42">
        <v>0</v>
      </c>
      <c r="D12" s="42">
        <v>0</v>
      </c>
      <c r="E12" s="42">
        <v>0</v>
      </c>
      <c r="F12" s="42">
        <v>0.27653738921504156</v>
      </c>
      <c r="G12" s="42">
        <v>0</v>
      </c>
      <c r="H12" s="42">
        <v>0</v>
      </c>
      <c r="I12" s="191"/>
      <c r="J12" s="205"/>
    </row>
    <row r="13" spans="1:12" ht="15.75" customHeight="1" x14ac:dyDescent="0.35">
      <c r="A13" s="16"/>
      <c r="B13" s="34" t="s">
        <v>485</v>
      </c>
      <c r="C13" s="42">
        <v>1.7720453773081082</v>
      </c>
      <c r="D13" s="42">
        <v>1.6744515806155646</v>
      </c>
      <c r="E13" s="42">
        <v>0.30975779486396088</v>
      </c>
      <c r="F13" s="42">
        <v>4</v>
      </c>
      <c r="G13" s="42">
        <v>1.1021973486869261</v>
      </c>
      <c r="H13" s="42">
        <v>1.6</v>
      </c>
      <c r="I13" s="191"/>
      <c r="J13" s="205"/>
    </row>
    <row r="14" spans="1:12" ht="15.75" customHeight="1" x14ac:dyDescent="0.35">
      <c r="A14" s="16"/>
      <c r="B14" s="34" t="s">
        <v>486</v>
      </c>
      <c r="C14" s="42">
        <v>0.9972638670418934</v>
      </c>
      <c r="D14" s="42">
        <v>1.4806050874672516</v>
      </c>
      <c r="E14" s="42">
        <v>1.3723680612523916</v>
      </c>
      <c r="F14" s="42">
        <v>0.50692871834292463</v>
      </c>
      <c r="G14" s="42">
        <v>0.40388764915257319</v>
      </c>
      <c r="H14" s="42">
        <v>0.8</v>
      </c>
      <c r="I14" s="191"/>
      <c r="J14" s="205"/>
    </row>
    <row r="15" spans="1:12" ht="15.75" customHeight="1" x14ac:dyDescent="0.35">
      <c r="A15" s="16"/>
      <c r="B15" s="34" t="s">
        <v>487</v>
      </c>
      <c r="C15" s="42">
        <v>31.13714561947284</v>
      </c>
      <c r="D15" s="42">
        <v>25.852077609890138</v>
      </c>
      <c r="E15" s="42">
        <v>25.261293387605722</v>
      </c>
      <c r="F15" s="42">
        <v>29.415967136988723</v>
      </c>
      <c r="G15" s="42">
        <v>30.089692013453735</v>
      </c>
      <c r="H15" s="42">
        <v>30.5</v>
      </c>
      <c r="I15" s="191"/>
      <c r="J15" s="205"/>
    </row>
    <row r="16" spans="1:12" ht="15.75" customHeight="1" x14ac:dyDescent="0.35">
      <c r="A16" s="16"/>
      <c r="B16" s="34" t="s">
        <v>488</v>
      </c>
      <c r="C16" s="42">
        <v>6.9851849407727551</v>
      </c>
      <c r="D16" s="42">
        <v>6.6417872329557825</v>
      </c>
      <c r="E16" s="42">
        <v>6.4854498610698377</v>
      </c>
      <c r="F16" s="42">
        <v>8.2075399164509584</v>
      </c>
      <c r="G16" s="42">
        <v>7.3435992205576115</v>
      </c>
      <c r="H16" s="42">
        <v>10.1</v>
      </c>
      <c r="I16" s="191"/>
      <c r="J16" s="205"/>
    </row>
    <row r="17" spans="1:10" ht="15.75" customHeight="1" x14ac:dyDescent="0.35">
      <c r="A17" s="16"/>
      <c r="B17" s="34" t="s">
        <v>489</v>
      </c>
      <c r="C17" s="42">
        <v>6.6564608639143454</v>
      </c>
      <c r="D17" s="42">
        <v>7.7665506367098294</v>
      </c>
      <c r="E17" s="42">
        <v>7.1313484926344861</v>
      </c>
      <c r="F17" s="42">
        <v>9.8921123903569832</v>
      </c>
      <c r="G17" s="42">
        <v>8.0293229327689151</v>
      </c>
      <c r="H17" s="42">
        <v>9.6</v>
      </c>
      <c r="I17" s="191"/>
      <c r="J17" s="205"/>
    </row>
    <row r="18" spans="1:10" ht="15.75" customHeight="1" x14ac:dyDescent="0.35">
      <c r="A18" s="16"/>
      <c r="B18" s="34" t="s">
        <v>490</v>
      </c>
      <c r="C18" s="42" t="s">
        <v>231</v>
      </c>
      <c r="D18" s="42">
        <v>6.3189785760657857</v>
      </c>
      <c r="E18" s="42">
        <v>7.8737390140919974</v>
      </c>
      <c r="F18" s="42">
        <v>9.8741609203811773</v>
      </c>
      <c r="G18" s="42">
        <v>6.8522864210058678</v>
      </c>
      <c r="H18" s="42">
        <v>9.1</v>
      </c>
      <c r="I18" s="191"/>
    </row>
    <row r="19" spans="1:10" ht="15.75" customHeight="1" x14ac:dyDescent="0.35">
      <c r="A19" s="16"/>
      <c r="B19" s="37" t="s">
        <v>491</v>
      </c>
      <c r="C19" s="42">
        <v>12.512938167098477</v>
      </c>
      <c r="D19" s="42">
        <v>7.6484640207870616</v>
      </c>
      <c r="E19" s="42">
        <v>11.76535864131642</v>
      </c>
      <c r="F19" s="42">
        <v>9.0766671707243329</v>
      </c>
      <c r="G19" s="42">
        <v>14.43324055907893</v>
      </c>
      <c r="H19" s="42">
        <v>20.9</v>
      </c>
      <c r="I19" s="191"/>
      <c r="J19" s="205"/>
    </row>
    <row r="20" spans="1:10" ht="15.75" customHeight="1" x14ac:dyDescent="0.35">
      <c r="A20" s="16"/>
      <c r="B20" s="34" t="s">
        <v>492</v>
      </c>
      <c r="C20" s="42">
        <v>0</v>
      </c>
      <c r="D20" s="42">
        <v>0</v>
      </c>
      <c r="E20" s="42">
        <v>0</v>
      </c>
      <c r="F20" s="42">
        <v>0</v>
      </c>
      <c r="G20" s="42">
        <v>0</v>
      </c>
      <c r="H20" s="42">
        <v>0</v>
      </c>
      <c r="I20" s="191"/>
      <c r="J20" s="205"/>
    </row>
    <row r="21" spans="1:10" ht="15.75" customHeight="1" x14ac:dyDescent="0.35">
      <c r="A21" s="16"/>
      <c r="B21" s="36" t="s">
        <v>470</v>
      </c>
      <c r="C21" s="64">
        <v>5.2820096661616383</v>
      </c>
      <c r="D21" s="64">
        <v>4.6985459856527614</v>
      </c>
      <c r="E21" s="64">
        <v>5.208966636523563</v>
      </c>
      <c r="F21" s="64">
        <v>5.6987203503139838</v>
      </c>
      <c r="G21" s="64">
        <v>4.8754293636570543</v>
      </c>
      <c r="H21" s="64">
        <v>6.5</v>
      </c>
      <c r="I21" s="191"/>
      <c r="J21" s="205"/>
    </row>
    <row r="22" spans="1:10" x14ac:dyDescent="0.35">
      <c r="A22" s="16"/>
      <c r="B22" s="34"/>
      <c r="C22" s="63"/>
      <c r="D22" s="63"/>
      <c r="E22" s="63"/>
      <c r="F22" s="63"/>
      <c r="G22" s="63"/>
      <c r="H22" s="63"/>
      <c r="I22" s="191"/>
      <c r="J22" s="205"/>
    </row>
    <row r="23" spans="1:10" ht="43.5" customHeight="1" x14ac:dyDescent="0.35">
      <c r="A23" s="16"/>
      <c r="B23" s="226" t="s">
        <v>514</v>
      </c>
      <c r="C23" s="226"/>
      <c r="D23" s="226"/>
      <c r="E23" s="226"/>
      <c r="F23" s="226"/>
      <c r="G23" s="226"/>
      <c r="H23" s="226"/>
    </row>
    <row r="24" spans="1:10" ht="22.5" customHeight="1" x14ac:dyDescent="0.35">
      <c r="A24" s="16"/>
      <c r="B24" s="226" t="s">
        <v>501</v>
      </c>
      <c r="C24" s="226"/>
      <c r="D24" s="226"/>
      <c r="E24" s="226"/>
      <c r="F24" s="226"/>
      <c r="G24" s="226"/>
      <c r="H24" s="74"/>
    </row>
    <row r="25" spans="1:10" x14ac:dyDescent="0.35">
      <c r="A25" s="16"/>
      <c r="B25" s="34"/>
      <c r="C25" s="79"/>
      <c r="D25" s="79"/>
      <c r="E25" s="79"/>
      <c r="F25" s="79"/>
      <c r="G25" s="79"/>
      <c r="H25" s="79"/>
    </row>
    <row r="26" spans="1:10" x14ac:dyDescent="0.35">
      <c r="A26" s="193"/>
      <c r="B26" s="194"/>
      <c r="C26" s="196"/>
      <c r="D26" s="196"/>
      <c r="E26" s="196"/>
      <c r="F26" s="196"/>
      <c r="G26" s="196"/>
      <c r="H26" s="196"/>
    </row>
    <row r="27" spans="1:10" x14ac:dyDescent="0.35">
      <c r="A27" s="193"/>
      <c r="B27" s="194"/>
      <c r="C27" s="198"/>
      <c r="D27" s="198"/>
      <c r="E27" s="198"/>
      <c r="F27" s="198"/>
      <c r="G27" s="198"/>
      <c r="H27" s="198"/>
    </row>
    <row r="28" spans="1:10" x14ac:dyDescent="0.35">
      <c r="A28" s="193"/>
      <c r="B28" s="194"/>
      <c r="C28" s="198"/>
      <c r="D28" s="198"/>
      <c r="E28" s="198"/>
      <c r="F28" s="198"/>
      <c r="G28" s="198"/>
      <c r="H28" s="198"/>
    </row>
    <row r="29" spans="1:10" x14ac:dyDescent="0.35">
      <c r="A29" s="193"/>
      <c r="B29" s="194"/>
      <c r="C29" s="198"/>
      <c r="D29" s="198"/>
      <c r="E29" s="198"/>
      <c r="F29" s="198"/>
      <c r="G29" s="198"/>
      <c r="H29" s="198"/>
    </row>
    <row r="30" spans="1:10" x14ac:dyDescent="0.35">
      <c r="A30" s="193"/>
      <c r="B30" s="194"/>
      <c r="C30" s="198"/>
      <c r="D30" s="198"/>
      <c r="E30" s="198"/>
      <c r="F30" s="198"/>
      <c r="G30" s="198"/>
      <c r="H30" s="198"/>
    </row>
    <row r="31" spans="1:10" x14ac:dyDescent="0.35">
      <c r="A31" s="193"/>
      <c r="B31" s="194"/>
      <c r="C31" s="198"/>
      <c r="D31" s="198"/>
      <c r="E31" s="198"/>
      <c r="F31" s="198"/>
      <c r="G31" s="198"/>
      <c r="H31" s="198"/>
    </row>
    <row r="32" spans="1:10" x14ac:dyDescent="0.35">
      <c r="A32" s="193"/>
      <c r="B32" s="194"/>
      <c r="C32" s="198"/>
      <c r="D32" s="198"/>
      <c r="E32" s="198"/>
      <c r="F32" s="198"/>
      <c r="G32" s="198"/>
      <c r="H32" s="198"/>
    </row>
    <row r="33" spans="1:8" x14ac:dyDescent="0.35">
      <c r="A33" s="193"/>
      <c r="B33" s="194"/>
      <c r="C33" s="198"/>
      <c r="D33" s="198"/>
      <c r="E33" s="198"/>
      <c r="F33" s="198"/>
      <c r="G33" s="198"/>
      <c r="H33" s="198"/>
    </row>
    <row r="34" spans="1:8" x14ac:dyDescent="0.35">
      <c r="A34" s="193"/>
      <c r="B34" s="194"/>
      <c r="C34" s="198"/>
      <c r="D34" s="198"/>
      <c r="E34" s="198"/>
      <c r="F34" s="198"/>
      <c r="G34" s="198"/>
      <c r="H34" s="198"/>
    </row>
    <row r="35" spans="1:8" x14ac:dyDescent="0.35">
      <c r="A35" s="193"/>
      <c r="B35" s="194"/>
      <c r="C35" s="198"/>
      <c r="D35" s="198"/>
      <c r="E35" s="198"/>
      <c r="F35" s="198"/>
      <c r="G35" s="198"/>
      <c r="H35" s="198"/>
    </row>
    <row r="36" spans="1:8" x14ac:dyDescent="0.35">
      <c r="A36" s="193"/>
      <c r="B36" s="194"/>
      <c r="C36" s="198"/>
      <c r="D36" s="198"/>
      <c r="E36" s="198"/>
      <c r="F36" s="198"/>
      <c r="G36" s="198"/>
      <c r="H36" s="198"/>
    </row>
    <row r="37" spans="1:8" x14ac:dyDescent="0.35">
      <c r="A37" s="193"/>
      <c r="B37" s="194"/>
      <c r="C37" s="198"/>
      <c r="D37" s="198"/>
      <c r="E37" s="198"/>
      <c r="F37" s="198"/>
      <c r="G37" s="198"/>
      <c r="H37" s="198"/>
    </row>
    <row r="38" spans="1:8" x14ac:dyDescent="0.35">
      <c r="A38" s="193"/>
      <c r="B38" s="194"/>
      <c r="C38" s="198"/>
      <c r="D38" s="198"/>
      <c r="E38" s="198"/>
      <c r="F38" s="198"/>
      <c r="G38" s="198"/>
      <c r="H38" s="198"/>
    </row>
    <row r="39" spans="1:8" x14ac:dyDescent="0.35">
      <c r="A39" s="193"/>
      <c r="B39" s="194"/>
      <c r="C39" s="198"/>
      <c r="D39" s="198"/>
      <c r="E39" s="198"/>
      <c r="F39" s="198"/>
      <c r="G39" s="198"/>
      <c r="H39" s="198"/>
    </row>
    <row r="40" spans="1:8" x14ac:dyDescent="0.35">
      <c r="A40" s="193"/>
      <c r="B40" s="194"/>
      <c r="C40" s="198"/>
      <c r="D40" s="198"/>
      <c r="E40" s="198"/>
      <c r="F40" s="198"/>
      <c r="G40" s="198"/>
      <c r="H40" s="198"/>
    </row>
    <row r="41" spans="1:8" x14ac:dyDescent="0.35">
      <c r="A41" s="193"/>
      <c r="B41" s="194"/>
      <c r="C41" s="198"/>
      <c r="D41" s="198"/>
      <c r="E41" s="198"/>
      <c r="F41" s="198"/>
      <c r="G41" s="198"/>
      <c r="H41" s="198"/>
    </row>
    <row r="42" spans="1:8" x14ac:dyDescent="0.35">
      <c r="A42" s="193"/>
      <c r="B42" s="194"/>
      <c r="C42" s="198"/>
      <c r="D42" s="198"/>
      <c r="E42" s="198"/>
      <c r="F42" s="198"/>
      <c r="G42" s="198"/>
      <c r="H42" s="198"/>
    </row>
    <row r="43" spans="1:8" x14ac:dyDescent="0.35">
      <c r="A43" s="193"/>
      <c r="B43" s="194"/>
      <c r="C43" s="198"/>
      <c r="D43" s="198"/>
      <c r="E43" s="198"/>
      <c r="F43" s="198"/>
      <c r="G43" s="198"/>
      <c r="H43" s="198"/>
    </row>
    <row r="44" spans="1:8" x14ac:dyDescent="0.35">
      <c r="A44" s="193"/>
      <c r="B44" s="194"/>
      <c r="C44" s="198"/>
      <c r="D44" s="198"/>
      <c r="E44" s="198"/>
      <c r="F44" s="198"/>
      <c r="G44" s="198"/>
      <c r="H44" s="198"/>
    </row>
    <row r="45" spans="1:8" x14ac:dyDescent="0.35">
      <c r="A45" s="193"/>
      <c r="B45" s="194"/>
      <c r="C45" s="198"/>
      <c r="D45" s="198"/>
      <c r="E45" s="198"/>
      <c r="F45" s="198"/>
      <c r="G45" s="198"/>
      <c r="H45" s="198"/>
    </row>
    <row r="46" spans="1:8" x14ac:dyDescent="0.35">
      <c r="A46" s="193"/>
      <c r="B46" s="194"/>
      <c r="C46" s="196"/>
      <c r="D46" s="196"/>
      <c r="E46" s="196"/>
      <c r="F46" s="196"/>
      <c r="G46" s="196"/>
      <c r="H46" s="196"/>
    </row>
    <row r="47" spans="1:8" x14ac:dyDescent="0.35">
      <c r="A47" s="193"/>
      <c r="B47" s="194"/>
      <c r="C47" s="200"/>
      <c r="D47" s="200"/>
      <c r="E47" s="200"/>
      <c r="F47" s="200"/>
      <c r="G47" s="200"/>
      <c r="H47" s="200"/>
    </row>
    <row r="48" spans="1:8" x14ac:dyDescent="0.35">
      <c r="A48" s="193"/>
      <c r="B48" s="201"/>
      <c r="C48" s="200"/>
      <c r="D48" s="200"/>
      <c r="E48" s="200"/>
      <c r="F48" s="200"/>
      <c r="G48" s="200"/>
      <c r="H48" s="200"/>
    </row>
    <row r="49" spans="1:8" x14ac:dyDescent="0.35">
      <c r="A49" s="193"/>
      <c r="B49" s="194"/>
      <c r="C49" s="200"/>
      <c r="D49" s="200"/>
      <c r="E49" s="200"/>
      <c r="F49" s="200"/>
      <c r="G49" s="200"/>
      <c r="H49" s="200"/>
    </row>
    <row r="50" spans="1:8" x14ac:dyDescent="0.35">
      <c r="A50" s="193"/>
      <c r="B50" s="194"/>
      <c r="C50" s="200"/>
      <c r="D50" s="200"/>
      <c r="E50" s="200"/>
      <c r="F50" s="200"/>
      <c r="G50" s="200"/>
      <c r="H50" s="200"/>
    </row>
    <row r="51" spans="1:8" x14ac:dyDescent="0.35">
      <c r="A51" s="193"/>
      <c r="B51" s="194"/>
      <c r="C51" s="195"/>
      <c r="D51" s="195"/>
      <c r="E51" s="195"/>
      <c r="F51" s="195"/>
      <c r="G51" s="195"/>
      <c r="H51" s="195"/>
    </row>
    <row r="52" spans="1:8" x14ac:dyDescent="0.35">
      <c r="A52" s="193"/>
      <c r="B52" s="194"/>
      <c r="C52" s="196"/>
      <c r="D52" s="196"/>
      <c r="E52" s="196"/>
      <c r="F52" s="196"/>
      <c r="G52" s="196"/>
      <c r="H52" s="196"/>
    </row>
    <row r="53" spans="1:8" x14ac:dyDescent="0.35">
      <c r="A53" s="193"/>
      <c r="B53" s="194"/>
      <c r="C53" s="200"/>
      <c r="D53" s="200"/>
      <c r="E53" s="200"/>
      <c r="F53" s="200"/>
      <c r="G53" s="200"/>
      <c r="H53" s="200"/>
    </row>
  </sheetData>
  <mergeCells count="2">
    <mergeCell ref="B24:G24"/>
    <mergeCell ref="B23:H23"/>
  </mergeCells>
  <pageMargins left="0.7" right="0.7" top="0.75" bottom="0.75" header="0.3" footer="0.3"/>
  <pageSetup paperSize="9" orientation="portrait" r:id="rId1"/>
  <headerFooter>
    <oddHeader>&amp;C&amp;"Arial Black"&amp;11&amp;KFF0000OFFICIAL&amp;1#</oddHead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4B234-FDAE-402E-83DB-1244CB793F0F}">
  <dimension ref="A1:I53"/>
  <sheetViews>
    <sheetView workbookViewId="0">
      <pane ySplit="4" topLeftCell="A5" activePane="bottomLeft" state="frozen"/>
      <selection pane="bottomLeft"/>
    </sheetView>
  </sheetViews>
  <sheetFormatPr defaultColWidth="8.73046875" defaultRowHeight="12.75" x14ac:dyDescent="0.35"/>
  <cols>
    <col min="1" max="1" width="3.265625" style="192" customWidth="1"/>
    <col min="2" max="2" width="25.3984375" style="192" customWidth="1"/>
    <col min="3" max="8" width="14" style="192" customWidth="1"/>
    <col min="9" max="16384" width="8.73046875" style="192"/>
  </cols>
  <sheetData>
    <row r="1" spans="1:9" ht="55.5" customHeight="1" x14ac:dyDescent="0.35">
      <c r="A1"/>
      <c r="B1" s="25" t="s">
        <v>476</v>
      </c>
      <c r="C1" s="16"/>
      <c r="D1" s="16"/>
      <c r="E1" s="16"/>
      <c r="F1" s="16"/>
      <c r="G1" s="16"/>
      <c r="H1" s="16"/>
    </row>
    <row r="2" spans="1:9" ht="16.899999999999999" x14ac:dyDescent="0.35">
      <c r="A2" s="16"/>
      <c r="B2" s="138" t="s">
        <v>515</v>
      </c>
      <c r="C2" s="16"/>
      <c r="D2" s="16"/>
      <c r="E2" s="16"/>
      <c r="F2" s="16"/>
      <c r="G2" s="16"/>
      <c r="H2" s="16"/>
    </row>
    <row r="3" spans="1:9" ht="18.75" customHeight="1" x14ac:dyDescent="0.35">
      <c r="A3" s="38"/>
      <c r="B3" s="48"/>
      <c r="C3" s="130" t="s">
        <v>386</v>
      </c>
      <c r="D3" s="130" t="s">
        <v>387</v>
      </c>
      <c r="E3" s="130" t="s">
        <v>388</v>
      </c>
      <c r="F3" s="130" t="s">
        <v>389</v>
      </c>
      <c r="G3" s="130" t="s">
        <v>390</v>
      </c>
      <c r="H3" s="130" t="s">
        <v>391</v>
      </c>
    </row>
    <row r="4" spans="1:9" ht="26.1" customHeight="1" x14ac:dyDescent="0.35">
      <c r="A4" s="38"/>
      <c r="B4" s="48"/>
      <c r="C4" s="154" t="s">
        <v>509</v>
      </c>
      <c r="D4" s="154" t="s">
        <v>509</v>
      </c>
      <c r="E4" s="154" t="s">
        <v>509</v>
      </c>
      <c r="F4" s="154" t="s">
        <v>509</v>
      </c>
      <c r="G4" s="154" t="s">
        <v>509</v>
      </c>
      <c r="H4" s="154" t="s">
        <v>509</v>
      </c>
    </row>
    <row r="5" spans="1:9" ht="15" x14ac:dyDescent="0.35">
      <c r="A5" s="15"/>
      <c r="B5" s="33"/>
      <c r="C5" s="45"/>
      <c r="D5" s="45"/>
      <c r="E5" s="45"/>
      <c r="F5" s="45"/>
      <c r="G5" s="45"/>
      <c r="H5" s="45"/>
    </row>
    <row r="6" spans="1:9" ht="15.75" customHeight="1" x14ac:dyDescent="0.35">
      <c r="A6" s="15"/>
      <c r="B6" s="34" t="s">
        <v>478</v>
      </c>
      <c r="C6" s="42">
        <v>22.087745839636934</v>
      </c>
      <c r="D6" s="42">
        <v>17.69422001243009</v>
      </c>
      <c r="E6" s="42">
        <v>34.930061221011769</v>
      </c>
      <c r="F6" s="42">
        <v>25.857196684250216</v>
      </c>
      <c r="G6" s="42">
        <v>14.312074731864822</v>
      </c>
      <c r="H6" s="42">
        <v>12.5</v>
      </c>
      <c r="I6" s="191"/>
    </row>
    <row r="7" spans="1:9" ht="15.75" customHeight="1" x14ac:dyDescent="0.35">
      <c r="A7" s="15"/>
      <c r="B7" s="34" t="s">
        <v>479</v>
      </c>
      <c r="C7" s="42">
        <v>9.6752816434724966</v>
      </c>
      <c r="D7" s="42">
        <v>6.4447262395865064</v>
      </c>
      <c r="E7" s="42">
        <v>2.965309935819326</v>
      </c>
      <c r="F7" s="42">
        <v>2.2584924871185752</v>
      </c>
      <c r="G7" s="42">
        <v>3.4211907618476407</v>
      </c>
      <c r="H7" s="42">
        <v>4.3</v>
      </c>
      <c r="I7" s="191"/>
    </row>
    <row r="8" spans="1:9" ht="15.75" customHeight="1" x14ac:dyDescent="0.35">
      <c r="A8" s="6"/>
      <c r="B8" s="34" t="s">
        <v>480</v>
      </c>
      <c r="C8" s="42">
        <v>11.099496341347514</v>
      </c>
      <c r="D8" s="42">
        <v>11.603509664292964</v>
      </c>
      <c r="E8" s="42">
        <v>5.8707290733209332</v>
      </c>
      <c r="F8" s="42">
        <v>4.3792476308988286</v>
      </c>
      <c r="G8" s="42">
        <v>6.2601347137333061</v>
      </c>
      <c r="H8" s="42">
        <v>2.6</v>
      </c>
      <c r="I8" s="191"/>
    </row>
    <row r="9" spans="1:9" ht="15.75" customHeight="1" x14ac:dyDescent="0.35">
      <c r="A9" s="6"/>
      <c r="B9" s="34" t="s">
        <v>481</v>
      </c>
      <c r="C9" s="42">
        <v>18.3476743842219</v>
      </c>
      <c r="D9" s="42">
        <v>20.985145271489884</v>
      </c>
      <c r="E9" s="42">
        <v>21.81122113944997</v>
      </c>
      <c r="F9" s="42">
        <v>17.036832082811149</v>
      </c>
      <c r="G9" s="42">
        <v>16.814159292035399</v>
      </c>
      <c r="H9" s="42">
        <v>15.5</v>
      </c>
      <c r="I9" s="191"/>
    </row>
    <row r="10" spans="1:9" ht="15.75" customHeight="1" x14ac:dyDescent="0.35">
      <c r="A10" s="16"/>
      <c r="B10" s="34" t="s">
        <v>482</v>
      </c>
      <c r="C10" s="55">
        <v>20.440731863966029</v>
      </c>
      <c r="D10" s="55">
        <v>20.90071518554937</v>
      </c>
      <c r="E10" s="55">
        <v>18.065620348050821</v>
      </c>
      <c r="F10" s="55">
        <v>19.799801273322785</v>
      </c>
      <c r="G10" s="55">
        <v>15.155652648825779</v>
      </c>
      <c r="H10" s="55">
        <v>12</v>
      </c>
      <c r="I10" s="191"/>
    </row>
    <row r="11" spans="1:9" ht="15.75" customHeight="1" x14ac:dyDescent="0.35">
      <c r="A11" s="16"/>
      <c r="B11" s="34" t="s">
        <v>483</v>
      </c>
      <c r="C11" s="42">
        <v>0</v>
      </c>
      <c r="D11" s="42">
        <v>0</v>
      </c>
      <c r="E11" s="42">
        <v>0</v>
      </c>
      <c r="F11" s="42">
        <v>0</v>
      </c>
      <c r="G11" s="42">
        <v>0</v>
      </c>
      <c r="H11" s="42">
        <v>0</v>
      </c>
      <c r="I11" s="191"/>
    </row>
    <row r="12" spans="1:9" ht="15.75" customHeight="1" x14ac:dyDescent="0.35">
      <c r="A12" s="16"/>
      <c r="B12" s="34" t="s">
        <v>484</v>
      </c>
      <c r="C12" s="42">
        <v>5.2103681442524463</v>
      </c>
      <c r="D12" s="42">
        <v>3.5162236721110496</v>
      </c>
      <c r="E12" s="42">
        <v>3.4139414655714866</v>
      </c>
      <c r="F12" s="42">
        <v>5.2542103950857895</v>
      </c>
      <c r="G12" s="42">
        <v>4.951502407922411</v>
      </c>
      <c r="H12" s="42">
        <v>6.2</v>
      </c>
      <c r="I12" s="191"/>
    </row>
    <row r="13" spans="1:9" ht="15.75" customHeight="1" x14ac:dyDescent="0.35">
      <c r="A13" s="16"/>
      <c r="B13" s="34" t="s">
        <v>485</v>
      </c>
      <c r="C13" s="42">
        <v>18.901817357953156</v>
      </c>
      <c r="D13" s="42">
        <v>15.070064225540081</v>
      </c>
      <c r="E13" s="42">
        <v>11.615917307398533</v>
      </c>
      <c r="F13" s="42">
        <v>13.442277279915643</v>
      </c>
      <c r="G13" s="42">
        <v>11.9404712774417</v>
      </c>
      <c r="H13" s="42">
        <v>8.9</v>
      </c>
      <c r="I13" s="191"/>
    </row>
    <row r="14" spans="1:9" ht="15.75" customHeight="1" x14ac:dyDescent="0.35">
      <c r="A14" s="16"/>
      <c r="B14" s="34" t="s">
        <v>486</v>
      </c>
      <c r="C14" s="42">
        <v>15.386356805789214</v>
      </c>
      <c r="D14" s="42">
        <v>13.818980816361016</v>
      </c>
      <c r="E14" s="42">
        <v>13.973202078206171</v>
      </c>
      <c r="F14" s="42">
        <v>14.447468472773354</v>
      </c>
      <c r="G14" s="42">
        <v>17.905685779097411</v>
      </c>
      <c r="H14" s="42">
        <v>14.6</v>
      </c>
      <c r="I14" s="191"/>
    </row>
    <row r="15" spans="1:9" ht="15.75" customHeight="1" x14ac:dyDescent="0.35">
      <c r="A15" s="16"/>
      <c r="B15" s="34" t="s">
        <v>487</v>
      </c>
      <c r="C15" s="42">
        <v>85.108198026559094</v>
      </c>
      <c r="D15" s="42">
        <v>51.312457074175889</v>
      </c>
      <c r="E15" s="42">
        <v>46.669169139813967</v>
      </c>
      <c r="F15" s="42">
        <v>37.82052917612836</v>
      </c>
      <c r="G15" s="42">
        <v>13.841258326188719</v>
      </c>
      <c r="H15" s="42">
        <v>14.9</v>
      </c>
      <c r="I15" s="191"/>
    </row>
    <row r="16" spans="1:9" ht="15.75" customHeight="1" x14ac:dyDescent="0.35">
      <c r="A16" s="16"/>
      <c r="B16" s="34" t="s">
        <v>488</v>
      </c>
      <c r="C16" s="42">
        <v>59.133203550334876</v>
      </c>
      <c r="D16" s="42">
        <v>49.28905262351396</v>
      </c>
      <c r="E16" s="42">
        <v>49.759054968553059</v>
      </c>
      <c r="F16" s="42">
        <v>52.997257746226175</v>
      </c>
      <c r="G16" s="42">
        <v>39.981817978591437</v>
      </c>
      <c r="H16" s="42">
        <v>28.3</v>
      </c>
      <c r="I16" s="191"/>
    </row>
    <row r="17" spans="1:9" ht="15.75" customHeight="1" x14ac:dyDescent="0.35">
      <c r="A17" s="16"/>
      <c r="B17" s="34" t="s">
        <v>489</v>
      </c>
      <c r="C17" s="42">
        <v>54.564228490114772</v>
      </c>
      <c r="D17" s="42">
        <v>39.031895507567349</v>
      </c>
      <c r="E17" s="42">
        <v>44.448815947242345</v>
      </c>
      <c r="F17" s="42">
        <v>42.015982523990488</v>
      </c>
      <c r="G17" s="42">
        <v>36.674475017241797</v>
      </c>
      <c r="H17" s="42">
        <v>29</v>
      </c>
      <c r="I17" s="191"/>
    </row>
    <row r="18" spans="1:9" ht="15.75" customHeight="1" x14ac:dyDescent="0.35">
      <c r="A18" s="16"/>
      <c r="B18" s="34" t="s">
        <v>490</v>
      </c>
      <c r="C18" s="42" t="s">
        <v>231</v>
      </c>
      <c r="D18" s="42">
        <v>22.116425016230249</v>
      </c>
      <c r="E18" s="42">
        <v>29.106293658834463</v>
      </c>
      <c r="F18" s="42">
        <v>26.358988897627718</v>
      </c>
      <c r="G18" s="42">
        <v>22.501427031140889</v>
      </c>
      <c r="H18" s="42">
        <v>14.7</v>
      </c>
      <c r="I18" s="191"/>
    </row>
    <row r="19" spans="1:9" ht="15.75" customHeight="1" x14ac:dyDescent="0.35">
      <c r="A19" s="16"/>
      <c r="B19" s="37" t="s">
        <v>491</v>
      </c>
      <c r="C19" s="42">
        <v>32.485512549197971</v>
      </c>
      <c r="D19" s="42">
        <v>38.460847647386373</v>
      </c>
      <c r="E19" s="42">
        <v>42.818190465118768</v>
      </c>
      <c r="F19" s="42">
        <v>41.619839709662791</v>
      </c>
      <c r="G19" s="42">
        <v>29.699168073489336</v>
      </c>
      <c r="H19" s="42">
        <v>28.4</v>
      </c>
      <c r="I19" s="191"/>
    </row>
    <row r="20" spans="1:9" ht="15.75" customHeight="1" x14ac:dyDescent="0.35">
      <c r="A20" s="16"/>
      <c r="B20" s="34" t="s">
        <v>492</v>
      </c>
      <c r="C20" s="42">
        <v>0</v>
      </c>
      <c r="D20" s="42">
        <v>0</v>
      </c>
      <c r="E20" s="42">
        <v>1.4718928945882723</v>
      </c>
      <c r="F20" s="42">
        <v>3.4325908558030465</v>
      </c>
      <c r="G20" s="42">
        <v>0</v>
      </c>
      <c r="H20" s="42">
        <v>3.3</v>
      </c>
      <c r="I20" s="191"/>
    </row>
    <row r="21" spans="1:9" ht="15.75" customHeight="1" x14ac:dyDescent="0.35">
      <c r="A21" s="16"/>
      <c r="B21" s="36" t="s">
        <v>470</v>
      </c>
      <c r="C21" s="64">
        <v>31.385643071584763</v>
      </c>
      <c r="D21" s="64">
        <v>25.890228466397474</v>
      </c>
      <c r="E21" s="64">
        <v>27.872322670849233</v>
      </c>
      <c r="F21" s="64">
        <v>26.317269255754645</v>
      </c>
      <c r="G21" s="64">
        <v>21.449087229192386</v>
      </c>
      <c r="H21" s="64">
        <v>17</v>
      </c>
      <c r="I21" s="191"/>
    </row>
    <row r="22" spans="1:9" x14ac:dyDescent="0.35">
      <c r="A22" s="16"/>
      <c r="B22" s="34"/>
      <c r="C22" s="63"/>
      <c r="D22" s="63"/>
      <c r="E22" s="63"/>
      <c r="F22" s="63"/>
      <c r="G22" s="63"/>
      <c r="H22" s="63"/>
      <c r="I22" s="191"/>
    </row>
    <row r="23" spans="1:9" ht="43.5" customHeight="1" x14ac:dyDescent="0.35">
      <c r="A23" s="16"/>
      <c r="B23" s="226" t="s">
        <v>514</v>
      </c>
      <c r="C23" s="226"/>
      <c r="D23" s="226"/>
      <c r="E23" s="226"/>
      <c r="F23" s="226"/>
      <c r="G23" s="226"/>
      <c r="H23" s="74"/>
    </row>
    <row r="24" spans="1:9" ht="25.5" customHeight="1" x14ac:dyDescent="0.35">
      <c r="A24" s="16"/>
      <c r="B24" s="234" t="s">
        <v>501</v>
      </c>
      <c r="C24" s="234"/>
      <c r="D24" s="234"/>
      <c r="E24" s="234"/>
      <c r="F24" s="234"/>
      <c r="G24" s="234"/>
      <c r="H24" s="211"/>
    </row>
    <row r="25" spans="1:9" x14ac:dyDescent="0.35">
      <c r="A25" s="16"/>
      <c r="B25" s="34"/>
      <c r="C25" s="79"/>
      <c r="D25" s="79"/>
      <c r="E25" s="79"/>
      <c r="F25" s="79"/>
      <c r="G25" s="79"/>
      <c r="H25" s="79"/>
    </row>
    <row r="26" spans="1:9" x14ac:dyDescent="0.35">
      <c r="A26" s="193"/>
      <c r="B26" s="194"/>
      <c r="C26" s="196"/>
      <c r="D26" s="196"/>
      <c r="E26" s="196"/>
      <c r="F26" s="196"/>
      <c r="G26" s="196"/>
      <c r="H26" s="196"/>
    </row>
    <row r="27" spans="1:9" x14ac:dyDescent="0.35">
      <c r="A27" s="193"/>
      <c r="B27" s="194"/>
      <c r="C27" s="198"/>
      <c r="D27" s="198"/>
      <c r="E27" s="198"/>
      <c r="F27" s="198"/>
      <c r="G27" s="198"/>
      <c r="H27" s="198"/>
    </row>
    <row r="28" spans="1:9" x14ac:dyDescent="0.35">
      <c r="A28" s="193"/>
      <c r="B28" s="194"/>
      <c r="C28" s="198"/>
      <c r="D28" s="198"/>
      <c r="E28" s="198"/>
      <c r="F28" s="198"/>
      <c r="G28" s="198"/>
      <c r="H28" s="198"/>
    </row>
    <row r="29" spans="1:9" x14ac:dyDescent="0.35">
      <c r="A29" s="193"/>
      <c r="B29" s="194"/>
      <c r="C29" s="198"/>
      <c r="D29" s="198"/>
      <c r="E29" s="198"/>
      <c r="F29" s="198"/>
      <c r="G29" s="198"/>
      <c r="H29" s="198"/>
    </row>
    <row r="30" spans="1:9" x14ac:dyDescent="0.35">
      <c r="A30" s="193"/>
      <c r="B30" s="194"/>
      <c r="C30" s="198"/>
      <c r="D30" s="198"/>
      <c r="E30" s="198"/>
      <c r="F30" s="198"/>
      <c r="G30" s="198"/>
      <c r="H30" s="198"/>
    </row>
    <row r="31" spans="1:9" x14ac:dyDescent="0.35">
      <c r="A31" s="193"/>
      <c r="B31" s="194"/>
      <c r="C31" s="198"/>
      <c r="D31" s="198"/>
      <c r="E31" s="198"/>
      <c r="F31" s="198"/>
      <c r="G31" s="198"/>
      <c r="H31" s="198"/>
    </row>
    <row r="32" spans="1:9" x14ac:dyDescent="0.35">
      <c r="A32" s="193"/>
      <c r="B32" s="194"/>
      <c r="C32" s="198"/>
      <c r="D32" s="198"/>
      <c r="E32" s="198"/>
      <c r="F32" s="198"/>
      <c r="G32" s="198"/>
      <c r="H32" s="198"/>
    </row>
    <row r="33" spans="1:8" x14ac:dyDescent="0.35">
      <c r="A33" s="193"/>
      <c r="B33" s="194"/>
      <c r="C33" s="198"/>
      <c r="D33" s="198"/>
      <c r="E33" s="198"/>
      <c r="F33" s="198"/>
      <c r="G33" s="198"/>
      <c r="H33" s="198"/>
    </row>
    <row r="34" spans="1:8" x14ac:dyDescent="0.35">
      <c r="A34" s="193"/>
      <c r="B34" s="194"/>
      <c r="C34" s="198"/>
      <c r="D34" s="198"/>
      <c r="E34" s="198"/>
      <c r="F34" s="198"/>
      <c r="G34" s="198"/>
      <c r="H34" s="198"/>
    </row>
    <row r="35" spans="1:8" x14ac:dyDescent="0.35">
      <c r="A35" s="193"/>
      <c r="B35" s="194"/>
      <c r="C35" s="198"/>
      <c r="D35" s="198"/>
      <c r="E35" s="198"/>
      <c r="F35" s="198"/>
      <c r="G35" s="198"/>
      <c r="H35" s="198"/>
    </row>
    <row r="36" spans="1:8" x14ac:dyDescent="0.35">
      <c r="A36" s="193"/>
      <c r="B36" s="194"/>
      <c r="C36" s="198"/>
      <c r="D36" s="198"/>
      <c r="E36" s="198"/>
      <c r="F36" s="198"/>
      <c r="G36" s="198"/>
      <c r="H36" s="198"/>
    </row>
    <row r="37" spans="1:8" x14ac:dyDescent="0.35">
      <c r="A37" s="193"/>
      <c r="B37" s="194"/>
      <c r="C37" s="198"/>
      <c r="D37" s="198"/>
      <c r="E37" s="198"/>
      <c r="F37" s="198"/>
      <c r="G37" s="198"/>
      <c r="H37" s="198"/>
    </row>
    <row r="38" spans="1:8" x14ac:dyDescent="0.35">
      <c r="A38" s="193"/>
      <c r="B38" s="194"/>
      <c r="C38" s="198"/>
      <c r="D38" s="198"/>
      <c r="E38" s="198"/>
      <c r="F38" s="198"/>
      <c r="G38" s="198"/>
      <c r="H38" s="198"/>
    </row>
    <row r="39" spans="1:8" x14ac:dyDescent="0.35">
      <c r="A39" s="193"/>
      <c r="B39" s="194"/>
      <c r="C39" s="198"/>
      <c r="D39" s="198"/>
      <c r="E39" s="198"/>
      <c r="F39" s="198"/>
      <c r="G39" s="198"/>
      <c r="H39" s="198"/>
    </row>
    <row r="40" spans="1:8" x14ac:dyDescent="0.35">
      <c r="A40" s="193"/>
      <c r="B40" s="194"/>
      <c r="C40" s="198"/>
      <c r="D40" s="198"/>
      <c r="E40" s="198"/>
      <c r="F40" s="198"/>
      <c r="G40" s="198"/>
      <c r="H40" s="198"/>
    </row>
    <row r="41" spans="1:8" x14ac:dyDescent="0.35">
      <c r="A41" s="193"/>
      <c r="B41" s="194"/>
      <c r="C41" s="198"/>
      <c r="D41" s="198"/>
      <c r="E41" s="198"/>
      <c r="F41" s="198"/>
      <c r="G41" s="198"/>
      <c r="H41" s="198"/>
    </row>
    <row r="42" spans="1:8" x14ac:dyDescent="0.35">
      <c r="A42" s="193"/>
      <c r="B42" s="194"/>
      <c r="C42" s="198"/>
      <c r="D42" s="198"/>
      <c r="E42" s="198"/>
      <c r="F42" s="198"/>
      <c r="G42" s="198"/>
      <c r="H42" s="198"/>
    </row>
    <row r="43" spans="1:8" x14ac:dyDescent="0.35">
      <c r="A43" s="193"/>
      <c r="B43" s="194"/>
      <c r="C43" s="198"/>
      <c r="D43" s="198"/>
      <c r="E43" s="198"/>
      <c r="F43" s="198"/>
      <c r="G43" s="198"/>
      <c r="H43" s="198"/>
    </row>
    <row r="44" spans="1:8" x14ac:dyDescent="0.35">
      <c r="A44" s="193"/>
      <c r="B44" s="194"/>
      <c r="C44" s="198"/>
      <c r="D44" s="198"/>
      <c r="E44" s="198"/>
      <c r="F44" s="198"/>
      <c r="G44" s="198"/>
      <c r="H44" s="198"/>
    </row>
    <row r="45" spans="1:8" x14ac:dyDescent="0.35">
      <c r="A45" s="193"/>
      <c r="B45" s="194"/>
      <c r="C45" s="198"/>
      <c r="D45" s="198"/>
      <c r="E45" s="198"/>
      <c r="F45" s="198"/>
      <c r="G45" s="198"/>
      <c r="H45" s="198"/>
    </row>
    <row r="46" spans="1:8" x14ac:dyDescent="0.35">
      <c r="A46" s="193"/>
      <c r="B46" s="194"/>
      <c r="C46" s="196"/>
      <c r="D46" s="196"/>
      <c r="E46" s="196"/>
      <c r="F46" s="196"/>
      <c r="G46" s="196"/>
      <c r="H46" s="196"/>
    </row>
    <row r="47" spans="1:8" x14ac:dyDescent="0.35">
      <c r="A47" s="193"/>
      <c r="B47" s="194"/>
      <c r="C47" s="200"/>
      <c r="D47" s="200"/>
      <c r="E47" s="200"/>
      <c r="F47" s="200"/>
      <c r="G47" s="200"/>
      <c r="H47" s="200"/>
    </row>
    <row r="48" spans="1:8" x14ac:dyDescent="0.35">
      <c r="A48" s="193"/>
      <c r="B48" s="201"/>
      <c r="C48" s="200"/>
      <c r="D48" s="200"/>
      <c r="E48" s="200"/>
      <c r="F48" s="200"/>
      <c r="G48" s="200"/>
      <c r="H48" s="200"/>
    </row>
    <row r="49" spans="1:8" x14ac:dyDescent="0.35">
      <c r="A49" s="193"/>
      <c r="B49" s="194"/>
      <c r="C49" s="200"/>
      <c r="D49" s="200"/>
      <c r="E49" s="200"/>
      <c r="F49" s="200"/>
      <c r="G49" s="200"/>
      <c r="H49" s="200"/>
    </row>
    <row r="50" spans="1:8" x14ac:dyDescent="0.35">
      <c r="A50" s="193"/>
      <c r="B50" s="194"/>
      <c r="C50" s="200"/>
      <c r="D50" s="200"/>
      <c r="E50" s="200"/>
      <c r="F50" s="200"/>
      <c r="G50" s="200"/>
      <c r="H50" s="200"/>
    </row>
    <row r="51" spans="1:8" x14ac:dyDescent="0.35">
      <c r="A51" s="193"/>
      <c r="B51" s="194"/>
      <c r="C51" s="195"/>
      <c r="D51" s="195"/>
      <c r="E51" s="195"/>
      <c r="F51" s="195"/>
      <c r="G51" s="195"/>
      <c r="H51" s="195"/>
    </row>
    <row r="52" spans="1:8" x14ac:dyDescent="0.35">
      <c r="A52" s="193"/>
      <c r="B52" s="194"/>
      <c r="C52" s="196"/>
      <c r="D52" s="196"/>
      <c r="E52" s="196"/>
      <c r="F52" s="196"/>
      <c r="G52" s="196"/>
      <c r="H52" s="196"/>
    </row>
    <row r="53" spans="1:8" x14ac:dyDescent="0.35">
      <c r="A53" s="193"/>
      <c r="B53" s="194"/>
      <c r="C53" s="200"/>
      <c r="D53" s="200"/>
      <c r="E53" s="200"/>
      <c r="F53" s="200"/>
      <c r="G53" s="200"/>
      <c r="H53" s="200"/>
    </row>
  </sheetData>
  <mergeCells count="2">
    <mergeCell ref="B23:G23"/>
    <mergeCell ref="B24:G24"/>
  </mergeCells>
  <pageMargins left="0.7" right="0.7" top="0.75" bottom="0.75" header="0.3" footer="0.3"/>
  <pageSetup paperSize="9" orientation="portrait" r:id="rId1"/>
  <headerFooter>
    <oddHeader>&amp;C&amp;"Arial Black"&amp;11&amp;KFF0000OFFICIAL&amp;1#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56"/>
  <sheetViews>
    <sheetView defaultGridColor="0" colorId="9" zoomScaleNormal="100" workbookViewId="0">
      <pane ySplit="4" topLeftCell="A5" activePane="bottomLeft" state="frozen"/>
      <selection pane="bottomLeft"/>
    </sheetView>
  </sheetViews>
  <sheetFormatPr defaultRowHeight="12.75" x14ac:dyDescent="0.35"/>
  <cols>
    <col min="1" max="1" width="3.265625" customWidth="1"/>
    <col min="2" max="2" width="63.1328125" customWidth="1"/>
    <col min="3" max="13" width="11.3984375" customWidth="1"/>
  </cols>
  <sheetData>
    <row r="1" spans="1:14" ht="55.5" customHeight="1" x14ac:dyDescent="0.35">
      <c r="B1" s="25" t="s">
        <v>210</v>
      </c>
      <c r="C1" s="16"/>
      <c r="D1" s="16"/>
      <c r="E1" s="16"/>
      <c r="F1" s="16"/>
      <c r="G1" s="16"/>
      <c r="H1" s="16"/>
      <c r="I1" s="16"/>
      <c r="J1" s="16"/>
      <c r="K1" s="16"/>
      <c r="L1" s="16"/>
      <c r="M1" s="16"/>
    </row>
    <row r="2" spans="1:14" ht="15" x14ac:dyDescent="0.35">
      <c r="A2" s="16"/>
      <c r="B2" s="32" t="s">
        <v>247</v>
      </c>
      <c r="C2" s="16"/>
      <c r="D2" s="127"/>
      <c r="E2" s="127"/>
      <c r="F2" s="127"/>
      <c r="G2" s="127"/>
      <c r="H2" s="127"/>
      <c r="I2" s="127"/>
      <c r="J2" s="127"/>
      <c r="K2" s="127"/>
      <c r="L2" s="127"/>
      <c r="M2" s="127"/>
    </row>
    <row r="3" spans="1:14" ht="15" x14ac:dyDescent="0.35">
      <c r="A3" s="38"/>
      <c r="B3" s="48"/>
      <c r="C3" s="48" t="s">
        <v>212</v>
      </c>
      <c r="D3" s="130">
        <v>41455</v>
      </c>
      <c r="E3" s="130">
        <v>41820</v>
      </c>
      <c r="F3" s="130" t="s">
        <v>213</v>
      </c>
      <c r="G3" s="130">
        <v>42551</v>
      </c>
      <c r="H3" s="130">
        <v>42916</v>
      </c>
      <c r="I3" s="130">
        <v>43281</v>
      </c>
      <c r="J3" s="130">
        <v>43646</v>
      </c>
      <c r="K3" s="130">
        <v>44012</v>
      </c>
      <c r="L3" s="130">
        <v>44377</v>
      </c>
      <c r="M3" s="130">
        <v>44742</v>
      </c>
    </row>
    <row r="4" spans="1:14" ht="15" x14ac:dyDescent="0.35">
      <c r="A4" s="38"/>
      <c r="B4" s="48"/>
      <c r="C4" s="48"/>
      <c r="D4" s="49" t="s">
        <v>214</v>
      </c>
      <c r="E4" s="49" t="s">
        <v>214</v>
      </c>
      <c r="F4" s="49" t="s">
        <v>214</v>
      </c>
      <c r="G4" s="49" t="s">
        <v>214</v>
      </c>
      <c r="H4" s="49" t="s">
        <v>214</v>
      </c>
      <c r="I4" s="49" t="s">
        <v>214</v>
      </c>
      <c r="J4" s="49" t="s">
        <v>214</v>
      </c>
      <c r="K4" s="49" t="s">
        <v>214</v>
      </c>
      <c r="L4" s="49" t="s">
        <v>214</v>
      </c>
      <c r="M4" s="49" t="s">
        <v>214</v>
      </c>
    </row>
    <row r="5" spans="1:14" ht="15" x14ac:dyDescent="0.35">
      <c r="A5" s="15"/>
      <c r="B5" s="33" t="s">
        <v>248</v>
      </c>
      <c r="C5" s="54" t="s">
        <v>214</v>
      </c>
      <c r="D5" s="40">
        <v>5340</v>
      </c>
      <c r="E5" s="40">
        <v>6113</v>
      </c>
      <c r="F5" s="40">
        <v>6219</v>
      </c>
      <c r="G5" s="40">
        <v>6519</v>
      </c>
      <c r="H5" s="40">
        <v>7151</v>
      </c>
      <c r="I5" s="40">
        <v>7668</v>
      </c>
      <c r="J5" s="40">
        <v>8102</v>
      </c>
      <c r="K5" s="40">
        <v>7151</v>
      </c>
      <c r="L5" s="40">
        <v>7249</v>
      </c>
      <c r="M5" s="40">
        <v>6568</v>
      </c>
      <c r="N5" s="212"/>
    </row>
    <row r="6" spans="1:14" ht="15" x14ac:dyDescent="0.35">
      <c r="A6" s="15"/>
      <c r="B6" s="118" t="s">
        <v>218</v>
      </c>
      <c r="C6" s="119" t="s">
        <v>219</v>
      </c>
      <c r="D6" s="116">
        <v>119.77928311874749</v>
      </c>
      <c r="E6" s="116">
        <v>134.3994413837712</v>
      </c>
      <c r="F6" s="116">
        <v>134.42475542432743</v>
      </c>
      <c r="G6" s="116">
        <v>138.1</v>
      </c>
      <c r="H6" s="116">
        <v>148.2023701187878</v>
      </c>
      <c r="I6" s="116">
        <v>152.4</v>
      </c>
      <c r="J6" s="116">
        <v>157.1</v>
      </c>
      <c r="K6" s="116">
        <v>136.1438635690368</v>
      </c>
      <c r="L6" s="116">
        <v>138.73264693622662</v>
      </c>
      <c r="M6" s="116">
        <v>126.9</v>
      </c>
    </row>
    <row r="7" spans="1:14" x14ac:dyDescent="0.35">
      <c r="A7" s="6"/>
      <c r="B7" s="34" t="s">
        <v>249</v>
      </c>
      <c r="C7" s="39" t="s">
        <v>217</v>
      </c>
      <c r="D7" s="41">
        <v>7.2659176029962556</v>
      </c>
      <c r="E7" s="41">
        <v>7.7539669556682487</v>
      </c>
      <c r="F7" s="41">
        <v>7.718282682103232</v>
      </c>
      <c r="G7" s="41">
        <v>8.1999999999999993</v>
      </c>
      <c r="H7" s="42">
        <v>8.5</v>
      </c>
      <c r="I7" s="42">
        <v>9</v>
      </c>
      <c r="J7" s="42">
        <v>10.404838311528017</v>
      </c>
      <c r="K7" s="42">
        <f>'Table 1.4'!K6</f>
        <v>10.040553768703678</v>
      </c>
      <c r="L7" s="42">
        <f>771/7249*100</f>
        <v>10.635949786177404</v>
      </c>
      <c r="M7" s="42">
        <v>10.6</v>
      </c>
    </row>
    <row r="8" spans="1:14" x14ac:dyDescent="0.35">
      <c r="A8" s="6"/>
      <c r="B8" s="118" t="s">
        <v>118</v>
      </c>
      <c r="C8" s="119" t="s">
        <v>219</v>
      </c>
      <c r="D8" s="116">
        <v>1330.2249040043885</v>
      </c>
      <c r="E8" s="116">
        <v>1573.2350891167978</v>
      </c>
      <c r="F8" s="116">
        <v>1540.7825891567427</v>
      </c>
      <c r="G8" s="116">
        <v>1658.3850931677018</v>
      </c>
      <c r="H8" s="117">
        <v>1833.924598641092</v>
      </c>
      <c r="I8" s="117">
        <v>2012.1897874077747</v>
      </c>
      <c r="J8" s="117">
        <v>2227.9</v>
      </c>
      <c r="K8" s="117">
        <v>1837.7271563859738</v>
      </c>
      <c r="L8" s="117">
        <v>1910.9227451855156</v>
      </c>
      <c r="M8" s="117">
        <v>1671.2</v>
      </c>
    </row>
    <row r="9" spans="1:14" x14ac:dyDescent="0.35">
      <c r="A9" s="16"/>
      <c r="B9" s="34" t="s">
        <v>222</v>
      </c>
      <c r="C9" s="39" t="s">
        <v>223</v>
      </c>
      <c r="D9" s="41">
        <v>37.469091766708452</v>
      </c>
      <c r="E9" s="41">
        <v>37.487235212980089</v>
      </c>
      <c r="F9" s="41">
        <v>37.826116978956208</v>
      </c>
      <c r="G9" s="41">
        <v>37.4</v>
      </c>
      <c r="H9" s="42">
        <v>37.608757447037412</v>
      </c>
      <c r="I9" s="42">
        <v>37.6</v>
      </c>
      <c r="J9" s="42">
        <v>37.200000000000003</v>
      </c>
      <c r="K9" s="42">
        <v>37.6</v>
      </c>
      <c r="L9" s="42">
        <v>37.647951441578151</v>
      </c>
      <c r="M9" s="42">
        <v>38</v>
      </c>
    </row>
    <row r="10" spans="1:14" x14ac:dyDescent="0.35">
      <c r="A10" s="16"/>
      <c r="B10" s="34" t="s">
        <v>224</v>
      </c>
      <c r="C10" s="39" t="s">
        <v>217</v>
      </c>
      <c r="D10" s="41">
        <v>12.771535580524345</v>
      </c>
      <c r="E10" s="41">
        <v>12.367086536888596</v>
      </c>
      <c r="F10" s="41">
        <v>11.850779868146004</v>
      </c>
      <c r="G10" s="41">
        <v>11.6</v>
      </c>
      <c r="H10" s="42">
        <v>12.012305971192839</v>
      </c>
      <c r="I10" s="42">
        <v>11.5</v>
      </c>
      <c r="J10" s="42">
        <v>12.058750925697359</v>
      </c>
      <c r="K10" s="42">
        <f>839/K5*100</f>
        <v>11.732624807719199</v>
      </c>
      <c r="L10" s="42">
        <v>10.801489860670436</v>
      </c>
      <c r="M10" s="42">
        <v>10.7</v>
      </c>
    </row>
    <row r="11" spans="1:14" x14ac:dyDescent="0.35">
      <c r="A11" s="16"/>
      <c r="B11" s="34" t="s">
        <v>225</v>
      </c>
      <c r="C11" s="39" t="s">
        <v>217</v>
      </c>
      <c r="D11" s="41">
        <v>14.719101123595507</v>
      </c>
      <c r="E11" s="41">
        <v>14.477343366595779</v>
      </c>
      <c r="F11" s="41">
        <v>14.922013185399583</v>
      </c>
      <c r="G11" s="41">
        <v>15.1</v>
      </c>
      <c r="H11" s="41">
        <v>14.361627744371416</v>
      </c>
      <c r="I11" s="41">
        <v>14.2</v>
      </c>
      <c r="J11" s="41">
        <v>14.922241421871144</v>
      </c>
      <c r="K11" s="41">
        <f>1137/K5*100</f>
        <v>15.899874143476437</v>
      </c>
      <c r="L11" s="41">
        <v>15.464201958890881</v>
      </c>
      <c r="M11" s="41">
        <v>16.7</v>
      </c>
    </row>
    <row r="12" spans="1:14" ht="13.9" x14ac:dyDescent="0.35">
      <c r="A12" s="16"/>
      <c r="B12" s="118" t="s">
        <v>226</v>
      </c>
      <c r="C12" s="119" t="s">
        <v>217</v>
      </c>
      <c r="D12" s="116">
        <v>50.599250936329589</v>
      </c>
      <c r="E12" s="116">
        <v>51.300507115982327</v>
      </c>
      <c r="F12" s="116">
        <v>51.053223990995335</v>
      </c>
      <c r="G12" s="116">
        <v>49.8</v>
      </c>
      <c r="H12" s="116">
        <v>50</v>
      </c>
      <c r="I12" s="116">
        <v>50.4</v>
      </c>
      <c r="J12" s="116">
        <v>50.135768945939276</v>
      </c>
      <c r="K12" s="116">
        <v>51.1</v>
      </c>
      <c r="L12" s="116">
        <v>52.848668781900955</v>
      </c>
      <c r="M12" s="116">
        <v>53.2</v>
      </c>
    </row>
    <row r="13" spans="1:14" x14ac:dyDescent="0.35">
      <c r="A13" s="16"/>
      <c r="B13" s="50"/>
      <c r="C13" s="39"/>
      <c r="D13" s="16"/>
      <c r="E13" s="16"/>
      <c r="F13" s="16"/>
      <c r="G13" s="16"/>
      <c r="H13" s="16"/>
      <c r="I13" s="16"/>
      <c r="J13" s="16"/>
      <c r="K13" s="16"/>
    </row>
    <row r="14" spans="1:14" x14ac:dyDescent="0.35">
      <c r="A14" s="16"/>
      <c r="B14" s="51" t="s">
        <v>183</v>
      </c>
      <c r="C14" s="39" t="s">
        <v>217</v>
      </c>
      <c r="D14" s="41">
        <v>17.865168539325843</v>
      </c>
      <c r="E14" s="41">
        <v>18.632422705709146</v>
      </c>
      <c r="F14" s="41">
        <v>23.042289757195693</v>
      </c>
      <c r="G14" s="41">
        <v>28.9</v>
      </c>
      <c r="H14" s="52">
        <v>31.1</v>
      </c>
      <c r="I14" s="52">
        <v>35.4</v>
      </c>
      <c r="J14" s="52">
        <v>36.694643297951124</v>
      </c>
      <c r="K14" s="52">
        <v>34.700000000000003</v>
      </c>
      <c r="L14" s="42">
        <v>43.881914746861639</v>
      </c>
      <c r="M14" s="42">
        <v>42.2</v>
      </c>
    </row>
    <row r="15" spans="1:14" x14ac:dyDescent="0.35">
      <c r="A15" s="16"/>
      <c r="B15" s="51" t="s">
        <v>181</v>
      </c>
      <c r="C15" s="39" t="s">
        <v>217</v>
      </c>
      <c r="D15" s="41">
        <v>82.134831460674164</v>
      </c>
      <c r="E15" s="41">
        <v>81.367577294290854</v>
      </c>
      <c r="F15" s="41">
        <v>76.95771024280431</v>
      </c>
      <c r="G15" s="41">
        <v>71.099999999999994</v>
      </c>
      <c r="H15" s="41">
        <v>68.900000000000006</v>
      </c>
      <c r="I15" s="41">
        <v>64.7</v>
      </c>
      <c r="J15" s="41">
        <v>63.305356702048876</v>
      </c>
      <c r="K15" s="41">
        <v>65.3</v>
      </c>
      <c r="L15" s="42">
        <v>56.118085253138361</v>
      </c>
      <c r="M15" s="42">
        <v>57.8</v>
      </c>
    </row>
    <row r="16" spans="1:14" x14ac:dyDescent="0.35">
      <c r="A16" s="16"/>
      <c r="B16" s="37"/>
      <c r="C16" s="39"/>
      <c r="D16" s="45"/>
      <c r="E16" s="45"/>
      <c r="F16" s="45"/>
      <c r="G16" s="45"/>
      <c r="H16" s="42"/>
      <c r="I16" s="42"/>
      <c r="J16" s="42"/>
      <c r="K16" s="42"/>
    </row>
    <row r="17" spans="1:13" x14ac:dyDescent="0.35">
      <c r="A17" s="16"/>
      <c r="B17" s="33" t="s">
        <v>229</v>
      </c>
      <c r="C17" s="39"/>
      <c r="D17" s="45"/>
      <c r="E17" s="45"/>
      <c r="F17" s="45"/>
      <c r="G17" s="45"/>
      <c r="H17" s="45"/>
      <c r="I17" s="45"/>
      <c r="J17" s="45"/>
      <c r="K17" s="45"/>
    </row>
    <row r="18" spans="1:13" x14ac:dyDescent="0.35">
      <c r="A18" s="16"/>
      <c r="B18" s="37" t="s">
        <v>188</v>
      </c>
      <c r="C18" s="39" t="s">
        <v>217</v>
      </c>
      <c r="D18" s="41">
        <v>10.468164794007491</v>
      </c>
      <c r="E18" s="41">
        <v>8.8827089808604605</v>
      </c>
      <c r="F18" s="41">
        <v>8.7313072841292811</v>
      </c>
      <c r="G18" s="41">
        <v>8.9430894308943092</v>
      </c>
      <c r="H18" s="41">
        <v>8.3764508460355191</v>
      </c>
      <c r="I18" s="41">
        <v>8.1116327595200843</v>
      </c>
      <c r="J18" s="41">
        <v>8.17</v>
      </c>
      <c r="K18" s="41">
        <f>'Table 1.12'!R38</f>
        <v>9.2154943364564392</v>
      </c>
      <c r="L18" s="42">
        <v>9.1322941095323493</v>
      </c>
      <c r="M18" s="42">
        <v>10.003045066991474</v>
      </c>
    </row>
    <row r="19" spans="1:13" x14ac:dyDescent="0.35">
      <c r="A19" s="16"/>
      <c r="B19" s="37" t="s">
        <v>190</v>
      </c>
      <c r="C19" s="39" t="s">
        <v>217</v>
      </c>
      <c r="D19" s="41">
        <v>16.385767790262172</v>
      </c>
      <c r="E19" s="41">
        <v>18.370685424505155</v>
      </c>
      <c r="F19" s="41">
        <v>19.762019617301817</v>
      </c>
      <c r="G19" s="41">
        <v>21.322288694585058</v>
      </c>
      <c r="H19" s="41">
        <v>23.325409033701579</v>
      </c>
      <c r="I19" s="41">
        <v>23.643714136671885</v>
      </c>
      <c r="J19" s="41">
        <v>24.77</v>
      </c>
      <c r="K19" s="41">
        <f>'Table 1.12'!R39</f>
        <v>23.688994546217312</v>
      </c>
      <c r="L19" s="42">
        <v>26.527796937508626</v>
      </c>
      <c r="M19" s="42">
        <v>26.629110840438493</v>
      </c>
    </row>
    <row r="20" spans="1:13" x14ac:dyDescent="0.35">
      <c r="A20" s="16"/>
      <c r="B20" s="37" t="s">
        <v>192</v>
      </c>
      <c r="C20" s="39" t="s">
        <v>217</v>
      </c>
      <c r="D20" s="41">
        <v>13.745318352059927</v>
      </c>
      <c r="E20" s="41">
        <v>12.677899558318337</v>
      </c>
      <c r="F20" s="41">
        <v>12.976362759286058</v>
      </c>
      <c r="G20" s="41">
        <v>12.977450529222272</v>
      </c>
      <c r="H20" s="41">
        <v>13.075094392392671</v>
      </c>
      <c r="I20" s="41">
        <v>13.145539906103288</v>
      </c>
      <c r="J20" s="41">
        <v>13.55</v>
      </c>
      <c r="K20" s="41">
        <f>'Table 1.12'!R40</f>
        <v>15.410432107397568</v>
      </c>
      <c r="L20" s="42">
        <v>14.926196716788523</v>
      </c>
      <c r="M20" s="42">
        <v>17.067600487210719</v>
      </c>
    </row>
    <row r="21" spans="1:13" x14ac:dyDescent="0.35">
      <c r="A21" s="16"/>
      <c r="B21" s="37" t="s">
        <v>194</v>
      </c>
      <c r="C21" s="39" t="s">
        <v>217</v>
      </c>
      <c r="D21" s="41">
        <v>8.2771535580524347</v>
      </c>
      <c r="E21" s="41">
        <v>8.4410273188287253</v>
      </c>
      <c r="F21" s="41">
        <v>8.6026692394275592</v>
      </c>
      <c r="G21" s="41">
        <v>7.6545482435956433</v>
      </c>
      <c r="H21" s="41">
        <v>7.1598377849251857</v>
      </c>
      <c r="I21" s="41">
        <v>7.042253521126761</v>
      </c>
      <c r="J21" s="41">
        <v>6.83</v>
      </c>
      <c r="K21" s="41">
        <f>'Table 1.12'!R41</f>
        <v>6.7822682142357715</v>
      </c>
      <c r="L21" s="42">
        <v>5.4214374396468479</v>
      </c>
      <c r="M21" s="42">
        <v>4.7807551766138854</v>
      </c>
    </row>
    <row r="22" spans="1:13" x14ac:dyDescent="0.35">
      <c r="A22" s="16"/>
      <c r="B22" s="37" t="s">
        <v>196</v>
      </c>
      <c r="C22" s="39" t="s">
        <v>217</v>
      </c>
      <c r="D22" s="41">
        <v>10.599250936329588</v>
      </c>
      <c r="E22" s="41">
        <v>10.273188287256666</v>
      </c>
      <c r="F22" s="41">
        <v>10.580479176716514</v>
      </c>
      <c r="G22" s="41">
        <v>11.105997852431354</v>
      </c>
      <c r="H22" s="41">
        <v>10.194378408614179</v>
      </c>
      <c r="I22" s="41">
        <v>10.811163275952008</v>
      </c>
      <c r="J22" s="41">
        <v>10.23</v>
      </c>
      <c r="K22" s="41">
        <f>'Table 1.12'!R42</f>
        <v>10.599916095650958</v>
      </c>
      <c r="L22" s="42">
        <v>9.9186094633742581</v>
      </c>
      <c r="M22" s="42">
        <v>8.7241169305724728</v>
      </c>
    </row>
    <row r="23" spans="1:13" x14ac:dyDescent="0.35">
      <c r="A23" s="16"/>
      <c r="B23" s="37" t="s">
        <v>198</v>
      </c>
      <c r="C23" s="39" t="s">
        <v>217</v>
      </c>
      <c r="D23" s="41">
        <v>2.5093632958801497</v>
      </c>
      <c r="E23" s="41">
        <v>2.8627515131686572</v>
      </c>
      <c r="F23" s="41">
        <v>2.7013989387361312</v>
      </c>
      <c r="G23" s="41">
        <v>2.9298972235005367</v>
      </c>
      <c r="H23" s="41">
        <v>2.8107956929100824</v>
      </c>
      <c r="I23" s="41">
        <v>2.8951486697965572</v>
      </c>
      <c r="J23" s="41">
        <v>3.12</v>
      </c>
      <c r="K23" s="41">
        <f>'Table 1.12'!R43</f>
        <v>2.5870507621311702</v>
      </c>
      <c r="L23" s="42">
        <v>2.1796109808249411</v>
      </c>
      <c r="M23" s="42">
        <v>2.0249695493300854</v>
      </c>
    </row>
    <row r="24" spans="1:13" x14ac:dyDescent="0.35">
      <c r="A24" s="16"/>
      <c r="B24" s="37" t="s">
        <v>200</v>
      </c>
      <c r="C24" s="39" t="s">
        <v>217</v>
      </c>
      <c r="D24" s="41">
        <v>7.5280898876404487</v>
      </c>
      <c r="E24" s="41">
        <v>8.6536888598069677</v>
      </c>
      <c r="F24" s="41">
        <v>8.5383502170766992</v>
      </c>
      <c r="G24" s="41">
        <v>8.7436723423838014</v>
      </c>
      <c r="H24" s="41">
        <v>9.0337015801985743</v>
      </c>
      <c r="I24" s="41">
        <v>9.9113197704746998</v>
      </c>
      <c r="J24" s="41">
        <v>10.050000000000001</v>
      </c>
      <c r="K24" s="41">
        <f>'Table 1.12'!R44</f>
        <v>9.1735421619353943</v>
      </c>
      <c r="L24" s="42">
        <v>9.5599393019726868</v>
      </c>
      <c r="M24" s="42">
        <v>9.2113276492082825</v>
      </c>
    </row>
    <row r="25" spans="1:13" x14ac:dyDescent="0.35">
      <c r="A25" s="16"/>
      <c r="B25" s="37" t="s">
        <v>202</v>
      </c>
      <c r="C25" s="39" t="s">
        <v>217</v>
      </c>
      <c r="D25" s="41">
        <v>14.475655430711608</v>
      </c>
      <c r="E25" s="41">
        <v>14.313757565843286</v>
      </c>
      <c r="F25" s="41">
        <v>11.255828911400547</v>
      </c>
      <c r="G25" s="41">
        <v>8.6362939101089129</v>
      </c>
      <c r="H25" s="41">
        <v>7.047965319535729</v>
      </c>
      <c r="I25" s="41">
        <v>5.4903495044340112</v>
      </c>
      <c r="J25" s="41">
        <v>5.05</v>
      </c>
      <c r="K25" s="41">
        <f>'Table 1.12'!R45</f>
        <v>4.768563837225563</v>
      </c>
      <c r="L25" s="42">
        <v>4.5661470547661747</v>
      </c>
      <c r="M25" s="42">
        <v>4.3239951278928137</v>
      </c>
    </row>
    <row r="26" spans="1:13" x14ac:dyDescent="0.35">
      <c r="A26" s="16"/>
      <c r="B26" s="37" t="s">
        <v>204</v>
      </c>
      <c r="C26" s="39" t="s">
        <v>217</v>
      </c>
      <c r="D26" s="41">
        <v>12.340823970037453</v>
      </c>
      <c r="E26" s="41">
        <v>11.909046294781612</v>
      </c>
      <c r="F26" s="41">
        <v>13.378356648978937</v>
      </c>
      <c r="G26" s="41">
        <v>14.312011044638748</v>
      </c>
      <c r="H26" s="41">
        <v>14.3756118025451</v>
      </c>
      <c r="I26" s="41">
        <v>14.371413667188316</v>
      </c>
      <c r="J26" s="41">
        <v>14.27</v>
      </c>
      <c r="K26" s="41">
        <f>'Table 1.12'!R46</f>
        <v>14.655292966018738</v>
      </c>
      <c r="L26" s="42">
        <v>14.539936542971443</v>
      </c>
      <c r="M26" s="42">
        <v>13.550548112058467</v>
      </c>
    </row>
    <row r="27" spans="1:13" x14ac:dyDescent="0.35">
      <c r="A27" s="16"/>
      <c r="B27" s="37" t="s">
        <v>206</v>
      </c>
      <c r="C27" s="39" t="s">
        <v>217</v>
      </c>
      <c r="D27" s="42">
        <v>2.6029962546816479</v>
      </c>
      <c r="E27" s="42">
        <v>2.2738426304596762</v>
      </c>
      <c r="F27" s="42">
        <v>2.2833252934555395</v>
      </c>
      <c r="G27" s="42">
        <v>2.2702868538119341</v>
      </c>
      <c r="H27" s="41">
        <v>2.8527478674311286</v>
      </c>
      <c r="I27" s="41">
        <v>2.7256129368805424</v>
      </c>
      <c r="J27" s="41">
        <v>2.3199999999999998</v>
      </c>
      <c r="K27" s="41">
        <f>'Table 1.12'!R47</f>
        <v>1.9437840861417983</v>
      </c>
      <c r="L27" s="42">
        <v>2.000275900124155</v>
      </c>
      <c r="M27" s="42">
        <v>2.4512789281364187</v>
      </c>
    </row>
    <row r="28" spans="1:13" x14ac:dyDescent="0.35">
      <c r="A28" s="16"/>
      <c r="B28" s="37" t="s">
        <v>208</v>
      </c>
      <c r="C28" s="39" t="s">
        <v>217</v>
      </c>
      <c r="D28" s="41">
        <v>0.93632958801498134</v>
      </c>
      <c r="E28" s="41">
        <v>1.2432520857189595</v>
      </c>
      <c r="F28" s="41">
        <v>0.93262582408747385</v>
      </c>
      <c r="G28" s="41">
        <v>0.93572633839545949</v>
      </c>
      <c r="H28" s="42">
        <v>1.4263739337155643</v>
      </c>
      <c r="I28" s="42">
        <v>1.7605633802816902</v>
      </c>
      <c r="J28" s="42">
        <v>1.33</v>
      </c>
      <c r="K28" s="41">
        <f>'Table 1.12'!R48</f>
        <v>1.1327087120682422</v>
      </c>
      <c r="L28" s="42">
        <v>0.96565043454269561</v>
      </c>
      <c r="M28" s="42">
        <v>0.989646772228989</v>
      </c>
    </row>
    <row r="29" spans="1:13" x14ac:dyDescent="0.35">
      <c r="A29" s="16"/>
      <c r="B29" s="37" t="s">
        <v>230</v>
      </c>
      <c r="C29" s="39" t="s">
        <v>217</v>
      </c>
      <c r="D29" s="41">
        <v>0.13108614232209739</v>
      </c>
      <c r="E29" s="41">
        <v>9.8151480451496811E-2</v>
      </c>
      <c r="F29" s="41">
        <v>0.25727608940344104</v>
      </c>
      <c r="G29" s="41">
        <v>0.16873753643196809</v>
      </c>
      <c r="H29" s="41">
        <v>0.32163333799468607</v>
      </c>
      <c r="I29" s="41">
        <v>9.1288471570161706E-2</v>
      </c>
      <c r="J29" s="41">
        <v>0.31</v>
      </c>
      <c r="K29" s="41" t="str">
        <f>'Table 1.12'!R49</f>
        <v>-</v>
      </c>
      <c r="L29" s="42">
        <v>0.26210511794730307</v>
      </c>
      <c r="M29" s="42">
        <v>0.24360535931790497</v>
      </c>
    </row>
    <row r="30" spans="1:13" x14ac:dyDescent="0.35">
      <c r="A30" s="16"/>
      <c r="B30" s="37"/>
      <c r="C30" s="39"/>
      <c r="D30" s="53"/>
      <c r="E30" s="53"/>
      <c r="F30" s="53"/>
      <c r="G30" s="53"/>
      <c r="H30" s="41"/>
      <c r="I30" s="41"/>
      <c r="J30" s="41"/>
      <c r="K30" s="41"/>
    </row>
    <row r="31" spans="1:13" x14ac:dyDescent="0.35">
      <c r="A31" s="16"/>
      <c r="B31" s="33" t="s">
        <v>141</v>
      </c>
      <c r="C31" s="39"/>
      <c r="D31" s="45"/>
      <c r="E31" s="45"/>
      <c r="F31" s="45"/>
      <c r="G31" s="45"/>
      <c r="H31" s="46"/>
      <c r="I31" s="46"/>
      <c r="J31" s="46"/>
      <c r="K31" s="46"/>
    </row>
    <row r="32" spans="1:13" x14ac:dyDescent="0.35">
      <c r="A32" s="16"/>
      <c r="B32" s="34" t="s">
        <v>250</v>
      </c>
      <c r="C32" s="39"/>
      <c r="D32" s="45"/>
      <c r="E32" s="45"/>
      <c r="F32" s="45"/>
      <c r="G32" s="45"/>
      <c r="H32" s="45"/>
      <c r="I32" s="45"/>
      <c r="J32" s="45"/>
      <c r="K32" s="45"/>
    </row>
    <row r="33" spans="1:14" x14ac:dyDescent="0.35">
      <c r="A33" s="16"/>
      <c r="B33" s="37" t="s">
        <v>233</v>
      </c>
      <c r="C33" s="39" t="s">
        <v>217</v>
      </c>
      <c r="D33" s="41">
        <v>29.046967624259004</v>
      </c>
      <c r="E33" s="41">
        <v>26.2</v>
      </c>
      <c r="F33" s="41">
        <v>25.595486836606767</v>
      </c>
      <c r="G33" s="41">
        <v>26.7</v>
      </c>
      <c r="H33" s="41">
        <v>27.0144103917191</v>
      </c>
      <c r="I33" s="41">
        <v>26.6</v>
      </c>
      <c r="J33" s="41">
        <v>24.5</v>
      </c>
      <c r="K33" s="41">
        <v>21.2</v>
      </c>
      <c r="L33" s="41">
        <v>19.734251968503937</v>
      </c>
      <c r="M33" s="41">
        <v>19.347196630692288</v>
      </c>
    </row>
    <row r="34" spans="1:14" x14ac:dyDescent="0.35">
      <c r="A34" s="16"/>
      <c r="B34" s="34" t="s">
        <v>234</v>
      </c>
      <c r="C34" s="39" t="s">
        <v>217</v>
      </c>
      <c r="D34" s="41">
        <v>46.648426812585498</v>
      </c>
      <c r="E34" s="41">
        <v>50.8</v>
      </c>
      <c r="F34" s="41">
        <v>49.352277475971583</v>
      </c>
      <c r="G34" s="41">
        <v>45.9</v>
      </c>
      <c r="H34" s="41">
        <v>45.301400446519182</v>
      </c>
      <c r="I34" s="41">
        <v>44.9</v>
      </c>
      <c r="J34" s="41">
        <v>46.4</v>
      </c>
      <c r="K34" s="41">
        <v>45.5</v>
      </c>
      <c r="L34" s="41">
        <v>43.233267716535437</v>
      </c>
      <c r="M34" s="41">
        <v>41.089760463279809</v>
      </c>
    </row>
    <row r="35" spans="1:14" x14ac:dyDescent="0.35">
      <c r="A35" s="16"/>
      <c r="B35" s="34" t="s">
        <v>235</v>
      </c>
      <c r="C35" s="39" t="s">
        <v>217</v>
      </c>
      <c r="D35" s="41">
        <v>14.272685818513454</v>
      </c>
      <c r="E35" s="41">
        <v>13.9</v>
      </c>
      <c r="F35" s="41">
        <v>15.378186376932721</v>
      </c>
      <c r="G35" s="41">
        <v>17.100000000000001</v>
      </c>
      <c r="H35" s="41">
        <v>17.312766389283539</v>
      </c>
      <c r="I35" s="41">
        <v>17.8</v>
      </c>
      <c r="J35" s="41">
        <v>17.600000000000001</v>
      </c>
      <c r="K35" s="41">
        <v>20.612813370473539</v>
      </c>
      <c r="L35" s="116">
        <v>23.3</v>
      </c>
      <c r="M35" s="116">
        <v>24.874967096604369</v>
      </c>
      <c r="N35" s="41"/>
    </row>
    <row r="36" spans="1:14" x14ac:dyDescent="0.35">
      <c r="A36" s="16"/>
      <c r="B36" s="34" t="s">
        <v>236</v>
      </c>
      <c r="C36" s="39" t="s">
        <v>217</v>
      </c>
      <c r="D36" s="41">
        <v>10.031919744642044</v>
      </c>
      <c r="E36" s="41">
        <v>9.1</v>
      </c>
      <c r="F36" s="41">
        <v>9.6740493104889254</v>
      </c>
      <c r="G36" s="41">
        <v>10.3</v>
      </c>
      <c r="H36" s="41">
        <v>10.371422772478182</v>
      </c>
      <c r="I36" s="41">
        <v>10.7</v>
      </c>
      <c r="J36" s="41">
        <v>11.4</v>
      </c>
      <c r="K36" s="41">
        <v>12.663381187058068</v>
      </c>
      <c r="L36" s="116">
        <v>13.4</v>
      </c>
      <c r="M36" s="116">
        <v>14.688075809423532</v>
      </c>
      <c r="N36" s="41"/>
    </row>
    <row r="37" spans="1:14" x14ac:dyDescent="0.35">
      <c r="A37" s="16"/>
      <c r="B37" s="34"/>
      <c r="C37" s="39"/>
      <c r="D37" s="41"/>
      <c r="E37" s="41"/>
      <c r="F37" s="37"/>
      <c r="G37" s="37"/>
      <c r="H37" s="37"/>
      <c r="I37" s="37"/>
      <c r="J37" s="37"/>
      <c r="K37" s="16"/>
      <c r="L37" s="16"/>
      <c r="M37" s="16"/>
    </row>
    <row r="38" spans="1:14" x14ac:dyDescent="0.35">
      <c r="A38" s="16"/>
      <c r="B38" s="34" t="s">
        <v>237</v>
      </c>
      <c r="C38" s="39"/>
      <c r="D38" s="111"/>
      <c r="E38" s="111"/>
      <c r="F38" s="111"/>
      <c r="G38" s="111"/>
      <c r="H38" s="111"/>
      <c r="I38" s="111"/>
      <c r="J38" s="111"/>
      <c r="K38" s="111"/>
      <c r="L38" s="111"/>
      <c r="M38" s="111"/>
    </row>
    <row r="39" spans="1:14" x14ac:dyDescent="0.35">
      <c r="A39" s="16"/>
      <c r="B39" s="34" t="s">
        <v>238</v>
      </c>
      <c r="C39" s="37"/>
      <c r="D39" s="37"/>
      <c r="E39" s="37"/>
      <c r="F39" s="16"/>
      <c r="G39" s="16"/>
      <c r="H39" s="16"/>
      <c r="I39" s="16"/>
      <c r="J39" s="16"/>
      <c r="K39" s="16"/>
      <c r="L39" s="16"/>
      <c r="M39" s="16"/>
    </row>
    <row r="40" spans="1:14" x14ac:dyDescent="0.35">
      <c r="A40" s="16"/>
      <c r="B40" s="34"/>
      <c r="C40" s="37"/>
      <c r="D40" s="37"/>
      <c r="E40" s="37"/>
      <c r="F40" s="16"/>
      <c r="G40" s="16"/>
      <c r="H40" s="16"/>
      <c r="I40" s="16"/>
      <c r="J40" s="16"/>
      <c r="K40" s="16"/>
      <c r="L40" s="16"/>
      <c r="M40" s="16"/>
    </row>
    <row r="41" spans="1:14" x14ac:dyDescent="0.35">
      <c r="A41" s="16"/>
      <c r="B41" s="16"/>
      <c r="C41" s="16"/>
      <c r="D41" s="16"/>
      <c r="E41" s="16"/>
      <c r="F41" s="16"/>
      <c r="G41" s="16"/>
      <c r="H41" s="16"/>
      <c r="I41" s="16"/>
      <c r="J41" s="16"/>
      <c r="K41" s="16"/>
      <c r="L41" s="16"/>
      <c r="M41" s="16"/>
    </row>
    <row r="42" spans="1:14" x14ac:dyDescent="0.35">
      <c r="A42" s="16"/>
      <c r="B42" s="16"/>
      <c r="C42" s="16"/>
      <c r="D42" s="16"/>
      <c r="E42" s="16"/>
      <c r="F42" s="16"/>
      <c r="G42" s="16"/>
      <c r="H42" s="16"/>
      <c r="I42" s="16"/>
      <c r="J42" s="16"/>
      <c r="K42" s="16"/>
      <c r="L42" s="16"/>
      <c r="M42" s="16"/>
    </row>
    <row r="43" spans="1:14" x14ac:dyDescent="0.35">
      <c r="A43" s="16"/>
      <c r="B43" s="16"/>
      <c r="C43" s="16"/>
      <c r="D43" s="16"/>
      <c r="E43" s="16"/>
      <c r="F43" s="16"/>
      <c r="G43" s="16"/>
      <c r="H43" s="16"/>
      <c r="I43" s="16"/>
      <c r="J43" s="16"/>
      <c r="K43" s="16"/>
      <c r="L43" s="16"/>
      <c r="M43" s="16"/>
    </row>
    <row r="44" spans="1:14" x14ac:dyDescent="0.35">
      <c r="A44" s="16"/>
      <c r="B44" s="16"/>
      <c r="C44" s="16"/>
      <c r="D44" s="16"/>
      <c r="E44" s="16"/>
      <c r="F44" s="16"/>
      <c r="G44" s="16"/>
      <c r="H44" s="16"/>
      <c r="I44" s="16"/>
      <c r="J44" s="16"/>
      <c r="K44" s="16"/>
      <c r="L44" s="16"/>
      <c r="M44" s="16"/>
    </row>
    <row r="45" spans="1:14" x14ac:dyDescent="0.35">
      <c r="A45" s="16"/>
      <c r="B45" s="16"/>
      <c r="C45" s="16"/>
      <c r="D45" s="16"/>
      <c r="E45" s="16"/>
      <c r="F45" s="16"/>
      <c r="G45" s="16"/>
      <c r="H45" s="16"/>
      <c r="I45" s="16"/>
      <c r="J45" s="16"/>
      <c r="K45" s="16"/>
      <c r="L45" s="16"/>
      <c r="M45" s="16"/>
    </row>
    <row r="46" spans="1:14" x14ac:dyDescent="0.35">
      <c r="A46" s="16"/>
      <c r="B46" s="16"/>
      <c r="C46" s="16"/>
      <c r="D46" s="16"/>
      <c r="E46" s="16"/>
      <c r="F46" s="16"/>
      <c r="G46" s="16"/>
      <c r="H46" s="16"/>
      <c r="I46" s="16"/>
      <c r="J46" s="16"/>
      <c r="K46" s="16"/>
      <c r="L46" s="16"/>
      <c r="M46" s="16"/>
    </row>
    <row r="47" spans="1:14" x14ac:dyDescent="0.35">
      <c r="A47" s="16"/>
      <c r="B47" s="16"/>
      <c r="C47" s="16"/>
      <c r="D47" s="16"/>
      <c r="E47" s="16"/>
      <c r="F47" s="16"/>
      <c r="G47" s="16"/>
      <c r="H47" s="16"/>
      <c r="I47" s="16"/>
      <c r="J47" s="16"/>
      <c r="K47" s="16"/>
      <c r="L47" s="16"/>
      <c r="M47" s="16"/>
    </row>
    <row r="48" spans="1:14" x14ac:dyDescent="0.35">
      <c r="A48" s="16"/>
      <c r="B48" s="16"/>
      <c r="C48" s="16"/>
      <c r="D48" s="16"/>
      <c r="E48" s="16"/>
      <c r="F48" s="16"/>
      <c r="G48" s="16"/>
      <c r="H48" s="16"/>
      <c r="I48" s="16"/>
      <c r="J48" s="16"/>
      <c r="K48" s="16"/>
      <c r="L48" s="16"/>
      <c r="M48" s="16"/>
    </row>
    <row r="49" spans="1:13" x14ac:dyDescent="0.35">
      <c r="A49" s="16"/>
      <c r="B49" s="16"/>
      <c r="C49" s="16"/>
      <c r="D49" s="16"/>
      <c r="E49" s="16"/>
      <c r="F49" s="16"/>
      <c r="G49" s="16"/>
      <c r="H49" s="16"/>
      <c r="I49" s="16"/>
      <c r="J49" s="16"/>
      <c r="K49" s="16"/>
      <c r="L49" s="16"/>
      <c r="M49" s="16"/>
    </row>
    <row r="50" spans="1:13" x14ac:dyDescent="0.35">
      <c r="A50" s="16"/>
      <c r="B50" s="16"/>
      <c r="C50" s="16"/>
      <c r="D50" s="16"/>
      <c r="E50" s="16"/>
      <c r="F50" s="16"/>
      <c r="G50" s="16"/>
      <c r="H50" s="16"/>
      <c r="I50" s="16"/>
      <c r="J50" s="16"/>
      <c r="K50" s="16"/>
      <c r="L50" s="16"/>
      <c r="M50" s="16"/>
    </row>
    <row r="51" spans="1:13" x14ac:dyDescent="0.35">
      <c r="A51" s="16"/>
      <c r="B51" s="16"/>
      <c r="C51" s="16"/>
      <c r="D51" s="16"/>
      <c r="E51" s="16"/>
      <c r="F51" s="16"/>
      <c r="G51" s="16"/>
      <c r="H51" s="16"/>
      <c r="I51" s="16"/>
      <c r="J51" s="16"/>
      <c r="K51" s="16"/>
      <c r="L51" s="16"/>
      <c r="M51" s="16"/>
    </row>
    <row r="52" spans="1:13" x14ac:dyDescent="0.35">
      <c r="A52" s="16"/>
      <c r="B52" s="16"/>
      <c r="C52" s="16"/>
      <c r="D52" s="16"/>
      <c r="E52" s="16"/>
      <c r="F52" s="16"/>
      <c r="G52" s="16"/>
      <c r="H52" s="16"/>
      <c r="I52" s="16"/>
      <c r="J52" s="16"/>
      <c r="K52" s="16"/>
      <c r="L52" s="16"/>
      <c r="M52" s="16"/>
    </row>
    <row r="53" spans="1:13" x14ac:dyDescent="0.35">
      <c r="A53" s="16"/>
      <c r="B53" s="16"/>
      <c r="C53" s="16"/>
      <c r="D53" s="16"/>
      <c r="E53" s="16"/>
      <c r="F53" s="16"/>
      <c r="G53" s="16"/>
      <c r="H53" s="16"/>
      <c r="I53" s="16"/>
      <c r="J53" s="16"/>
      <c r="K53" s="16"/>
      <c r="L53" s="16"/>
      <c r="M53" s="16"/>
    </row>
    <row r="54" spans="1:13" x14ac:dyDescent="0.35">
      <c r="A54" s="16"/>
      <c r="B54" s="16"/>
      <c r="C54" s="16"/>
      <c r="D54" s="16"/>
      <c r="E54" s="16"/>
      <c r="F54" s="16"/>
      <c r="G54" s="16"/>
      <c r="H54" s="16"/>
      <c r="I54" s="16"/>
      <c r="J54" s="16"/>
      <c r="K54" s="16"/>
      <c r="L54" s="16"/>
      <c r="M54" s="16"/>
    </row>
    <row r="55" spans="1:13" x14ac:dyDescent="0.35">
      <c r="A55" s="16"/>
      <c r="B55" s="16"/>
      <c r="C55" s="16"/>
      <c r="D55" s="16"/>
      <c r="E55" s="16"/>
      <c r="F55" s="16"/>
      <c r="G55" s="16"/>
      <c r="H55" s="16"/>
      <c r="I55" s="16"/>
      <c r="J55" s="16"/>
      <c r="K55" s="16"/>
      <c r="L55" s="16"/>
      <c r="M55" s="16"/>
    </row>
    <row r="56" spans="1:13" x14ac:dyDescent="0.35">
      <c r="A56" s="16"/>
      <c r="B56" s="16"/>
      <c r="C56" s="16"/>
      <c r="D56" s="16"/>
      <c r="E56" s="16"/>
      <c r="F56" s="16"/>
      <c r="G56" s="16"/>
      <c r="H56" s="16"/>
      <c r="I56" s="16"/>
      <c r="J56" s="16"/>
      <c r="K56" s="16"/>
      <c r="L56" s="16"/>
      <c r="M56" s="16"/>
    </row>
  </sheetData>
  <pageMargins left="0.51181102362204722" right="0.70866141732283472" top="0.55118110236220474" bottom="0.74803149606299213" header="0.31496062992125984" footer="0.31496062992125984"/>
  <pageSetup paperSize="12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57"/>
  <sheetViews>
    <sheetView defaultGridColor="0" colorId="9"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58.59765625" customWidth="1"/>
    <col min="3" max="3" width="7.86328125" customWidth="1"/>
    <col min="4" max="13" width="11.3984375" customWidth="1"/>
  </cols>
  <sheetData>
    <row r="1" spans="1:14" ht="55.5" customHeight="1" x14ac:dyDescent="0.35">
      <c r="B1" s="25" t="s">
        <v>210</v>
      </c>
      <c r="C1" s="16"/>
      <c r="D1" s="16"/>
      <c r="E1" s="16"/>
      <c r="F1" s="16"/>
      <c r="G1" s="16"/>
      <c r="H1" s="16"/>
      <c r="I1" s="16"/>
      <c r="J1" s="16"/>
      <c r="K1" s="16"/>
      <c r="L1" s="16"/>
      <c r="M1" s="16"/>
    </row>
    <row r="2" spans="1:14" ht="15" x14ac:dyDescent="0.35">
      <c r="A2" s="16"/>
      <c r="B2" s="32" t="s">
        <v>251</v>
      </c>
      <c r="C2" s="16"/>
      <c r="D2" s="16"/>
      <c r="E2" s="16"/>
      <c r="F2" s="16"/>
      <c r="G2" s="16"/>
      <c r="H2" s="16"/>
      <c r="I2" s="16"/>
      <c r="J2" s="16"/>
      <c r="K2" s="16"/>
      <c r="L2" s="16"/>
      <c r="M2" s="16"/>
    </row>
    <row r="3" spans="1:14" ht="15" x14ac:dyDescent="0.35">
      <c r="A3" s="38"/>
      <c r="B3" s="48"/>
      <c r="C3" s="48" t="s">
        <v>212</v>
      </c>
      <c r="D3" s="130">
        <v>41455</v>
      </c>
      <c r="E3" s="130">
        <v>41820</v>
      </c>
      <c r="F3" s="130" t="s">
        <v>213</v>
      </c>
      <c r="G3" s="130">
        <v>42551</v>
      </c>
      <c r="H3" s="130">
        <v>42916</v>
      </c>
      <c r="I3" s="130">
        <v>43281</v>
      </c>
      <c r="J3" s="130">
        <v>43646</v>
      </c>
      <c r="K3" s="130">
        <v>44012</v>
      </c>
      <c r="L3" s="130">
        <v>44377</v>
      </c>
      <c r="M3" s="130">
        <v>44742</v>
      </c>
    </row>
    <row r="4" spans="1:14" ht="15" x14ac:dyDescent="0.35">
      <c r="A4" s="38"/>
      <c r="B4" s="48"/>
      <c r="C4" s="48"/>
      <c r="D4" s="49" t="s">
        <v>214</v>
      </c>
      <c r="E4" s="49" t="s">
        <v>214</v>
      </c>
      <c r="F4" s="49" t="s">
        <v>214</v>
      </c>
      <c r="G4" s="49" t="s">
        <v>214</v>
      </c>
      <c r="H4" s="49" t="s">
        <v>214</v>
      </c>
      <c r="I4" s="49" t="s">
        <v>214</v>
      </c>
      <c r="J4" s="49" t="s">
        <v>214</v>
      </c>
      <c r="K4" s="49" t="s">
        <v>214</v>
      </c>
      <c r="L4" s="49" t="s">
        <v>214</v>
      </c>
      <c r="M4" s="49" t="s">
        <v>214</v>
      </c>
    </row>
    <row r="5" spans="1:14" x14ac:dyDescent="0.35">
      <c r="A5" s="16"/>
      <c r="B5" s="33" t="s">
        <v>116</v>
      </c>
      <c r="C5" s="54" t="s">
        <v>214</v>
      </c>
      <c r="D5" s="40">
        <v>388</v>
      </c>
      <c r="E5" s="40">
        <v>474</v>
      </c>
      <c r="F5" s="40">
        <v>480</v>
      </c>
      <c r="G5" s="40">
        <v>534</v>
      </c>
      <c r="H5" s="40">
        <v>610</v>
      </c>
      <c r="I5" s="40">
        <v>690</v>
      </c>
      <c r="J5" s="40">
        <v>843</v>
      </c>
      <c r="K5" s="40">
        <v>718</v>
      </c>
      <c r="L5" s="40">
        <v>771</v>
      </c>
      <c r="M5" s="40">
        <v>695</v>
      </c>
      <c r="N5" s="125"/>
    </row>
    <row r="6" spans="1:14" s="28" customFormat="1" x14ac:dyDescent="0.35">
      <c r="A6" s="78"/>
      <c r="B6" s="209" t="s">
        <v>249</v>
      </c>
      <c r="C6" s="210" t="s">
        <v>217</v>
      </c>
      <c r="D6" s="83">
        <v>7.2659176029962556</v>
      </c>
      <c r="E6" s="83">
        <v>7.7539669556682487</v>
      </c>
      <c r="F6" s="83">
        <v>7.718282682103232</v>
      </c>
      <c r="G6" s="83">
        <v>8.1914404049700877</v>
      </c>
      <c r="H6" s="83">
        <v>8.5302754859460226</v>
      </c>
      <c r="I6" s="83">
        <v>9</v>
      </c>
      <c r="J6" s="83">
        <v>10.404838311528017</v>
      </c>
      <c r="K6" s="83">
        <v>10.040553768703678</v>
      </c>
      <c r="L6" s="83">
        <v>10.635949786177404</v>
      </c>
      <c r="M6" s="83">
        <v>10.6</v>
      </c>
    </row>
    <row r="7" spans="1:14" x14ac:dyDescent="0.35">
      <c r="A7" s="16"/>
      <c r="B7" s="34"/>
      <c r="C7" s="39"/>
      <c r="D7" s="41"/>
      <c r="E7" s="41"/>
      <c r="F7" s="41"/>
      <c r="G7" s="41"/>
      <c r="H7" s="41"/>
      <c r="I7" s="41"/>
      <c r="J7" s="41"/>
      <c r="K7" s="41"/>
      <c r="L7" s="41"/>
      <c r="M7" s="41"/>
    </row>
    <row r="8" spans="1:14" x14ac:dyDescent="0.35">
      <c r="A8" s="16"/>
      <c r="B8" s="37" t="s">
        <v>252</v>
      </c>
      <c r="C8" s="39" t="s">
        <v>214</v>
      </c>
      <c r="D8" s="58">
        <v>359</v>
      </c>
      <c r="E8" s="58">
        <v>436</v>
      </c>
      <c r="F8" s="58">
        <v>438</v>
      </c>
      <c r="G8" s="58">
        <v>490</v>
      </c>
      <c r="H8" s="58">
        <v>554</v>
      </c>
      <c r="I8" s="58">
        <v>614</v>
      </c>
      <c r="J8" s="58">
        <v>763</v>
      </c>
      <c r="K8" s="58">
        <v>677</v>
      </c>
      <c r="L8" s="58">
        <v>727</v>
      </c>
      <c r="M8" s="58">
        <v>657</v>
      </c>
      <c r="N8" s="125"/>
    </row>
    <row r="9" spans="1:14" x14ac:dyDescent="0.35">
      <c r="A9" s="16"/>
      <c r="B9" s="37" t="s">
        <v>253</v>
      </c>
      <c r="C9" s="39" t="s">
        <v>217</v>
      </c>
      <c r="D9" s="41">
        <v>7.2320709105560033</v>
      </c>
      <c r="E9" s="41">
        <v>7.6397406693534258</v>
      </c>
      <c r="F9" s="41">
        <v>7.5543290789927564</v>
      </c>
      <c r="G9" s="41">
        <v>8.0446560499097028</v>
      </c>
      <c r="H9" s="41">
        <v>8.3383503913305237</v>
      </c>
      <c r="I9" s="41">
        <v>8.6</v>
      </c>
      <c r="J9" s="41">
        <v>10.136840706788893</v>
      </c>
      <c r="K9" s="41">
        <v>10.03408922484067</v>
      </c>
      <c r="L9" s="41">
        <v>10.63176367358877</v>
      </c>
      <c r="M9" s="41">
        <v>10.6</v>
      </c>
    </row>
    <row r="10" spans="1:14" x14ac:dyDescent="0.35">
      <c r="A10" s="16"/>
      <c r="B10" s="37"/>
      <c r="C10" s="39"/>
      <c r="D10" s="41"/>
      <c r="E10" s="41"/>
      <c r="F10" s="41"/>
      <c r="G10" s="41"/>
      <c r="H10" s="41"/>
      <c r="I10" s="41"/>
      <c r="J10" s="41"/>
      <c r="K10" s="41"/>
      <c r="L10" s="41"/>
      <c r="M10" s="41"/>
    </row>
    <row r="11" spans="1:14" x14ac:dyDescent="0.35">
      <c r="A11" s="16"/>
      <c r="B11" s="37" t="s">
        <v>254</v>
      </c>
      <c r="C11" s="39" t="s">
        <v>214</v>
      </c>
      <c r="D11" s="58">
        <v>29</v>
      </c>
      <c r="E11" s="58">
        <v>38</v>
      </c>
      <c r="F11" s="58">
        <v>42</v>
      </c>
      <c r="G11" s="58">
        <v>44</v>
      </c>
      <c r="H11" s="58">
        <v>56</v>
      </c>
      <c r="I11" s="58">
        <v>76</v>
      </c>
      <c r="J11" s="58">
        <v>80</v>
      </c>
      <c r="K11" s="58">
        <v>41</v>
      </c>
      <c r="L11" s="58">
        <v>44</v>
      </c>
      <c r="M11" s="58">
        <v>38</v>
      </c>
      <c r="N11" s="125"/>
    </row>
    <row r="12" spans="1:14" x14ac:dyDescent="0.35">
      <c r="A12" s="16"/>
      <c r="B12" s="37" t="s">
        <v>255</v>
      </c>
      <c r="C12" s="39" t="s">
        <v>217</v>
      </c>
      <c r="D12" s="41">
        <v>7.7127659574468082</v>
      </c>
      <c r="E12" s="41">
        <v>9.3596059113300498</v>
      </c>
      <c r="F12" s="41">
        <v>9.9762470308788593</v>
      </c>
      <c r="G12" s="41">
        <v>10.2803738317757</v>
      </c>
      <c r="H12" s="41">
        <v>11.045364891518737</v>
      </c>
      <c r="I12" s="41">
        <v>13.4</v>
      </c>
      <c r="J12" s="41">
        <v>13.913043478260869</v>
      </c>
      <c r="K12" s="41">
        <v>10.14851485148515</v>
      </c>
      <c r="L12" s="41">
        <v>10.70559610705596</v>
      </c>
      <c r="M12" s="41">
        <v>11.1</v>
      </c>
      <c r="N12" s="125"/>
    </row>
    <row r="13" spans="1:14" x14ac:dyDescent="0.35">
      <c r="A13" s="16"/>
      <c r="B13" s="34"/>
      <c r="C13" s="39"/>
      <c r="D13" s="41"/>
      <c r="E13" s="41"/>
      <c r="F13" s="41"/>
      <c r="G13" s="41"/>
      <c r="H13" s="41"/>
      <c r="I13" s="41"/>
      <c r="J13" s="41"/>
      <c r="K13" s="41"/>
      <c r="L13" s="41"/>
      <c r="M13" s="41"/>
      <c r="N13" s="125"/>
    </row>
    <row r="14" spans="1:14" x14ac:dyDescent="0.35">
      <c r="A14" s="16"/>
      <c r="B14" s="118" t="s">
        <v>256</v>
      </c>
      <c r="C14" s="119" t="s">
        <v>219</v>
      </c>
      <c r="D14" s="114">
        <v>1330.2249040043885</v>
      </c>
      <c r="E14" s="114">
        <v>1573.2350891167978</v>
      </c>
      <c r="F14" s="114">
        <v>1540.7825891567427</v>
      </c>
      <c r="G14" s="114">
        <v>1658.3850931677018</v>
      </c>
      <c r="H14" s="114">
        <v>1833.924598641092</v>
      </c>
      <c r="I14" s="114">
        <v>2012.1897874077747</v>
      </c>
      <c r="J14" s="114">
        <v>2227.9</v>
      </c>
      <c r="K14" s="114">
        <v>1837.7271563859738</v>
      </c>
      <c r="L14" s="114">
        <v>1910.9227451855156</v>
      </c>
      <c r="M14" s="114">
        <v>1671.2</v>
      </c>
      <c r="N14" s="125"/>
    </row>
    <row r="15" spans="1:14" x14ac:dyDescent="0.35">
      <c r="A15" s="16"/>
      <c r="B15" s="34" t="s">
        <v>222</v>
      </c>
      <c r="C15" s="39" t="s">
        <v>223</v>
      </c>
      <c r="D15" s="41">
        <v>34.127705215323502</v>
      </c>
      <c r="E15" s="41">
        <v>34.463979067571195</v>
      </c>
      <c r="F15" s="41">
        <v>34.989944102213094</v>
      </c>
      <c r="G15" s="41">
        <v>35.297341362311485</v>
      </c>
      <c r="H15" s="41">
        <v>34.49000347841698</v>
      </c>
      <c r="I15" s="41">
        <v>34.4</v>
      </c>
      <c r="J15" s="41">
        <v>34.299999999999997</v>
      </c>
      <c r="K15" s="41">
        <v>34.5</v>
      </c>
      <c r="L15" s="41">
        <v>34.571984435797667</v>
      </c>
      <c r="M15" s="41">
        <v>35</v>
      </c>
      <c r="N15" s="125"/>
    </row>
    <row r="16" spans="1:14" x14ac:dyDescent="0.35">
      <c r="A16" s="16"/>
      <c r="B16" s="34" t="s">
        <v>224</v>
      </c>
      <c r="C16" s="39" t="s">
        <v>217</v>
      </c>
      <c r="D16" s="41">
        <v>18.814432989690722</v>
      </c>
      <c r="E16" s="41">
        <v>16.877637130801688</v>
      </c>
      <c r="F16" s="41">
        <v>16.666666666666664</v>
      </c>
      <c r="G16" s="41">
        <v>13.295880149812733</v>
      </c>
      <c r="H16" s="41">
        <v>16.557377049180328</v>
      </c>
      <c r="I16" s="41">
        <v>16.399999999999999</v>
      </c>
      <c r="J16" s="41">
        <v>16.251482799525505</v>
      </c>
      <c r="K16" s="41">
        <v>16.399999999999999</v>
      </c>
      <c r="L16" s="41">
        <v>15.175097276264593</v>
      </c>
      <c r="M16" s="41">
        <v>14.5</v>
      </c>
      <c r="N16" s="125"/>
    </row>
    <row r="17" spans="1:15" x14ac:dyDescent="0.35">
      <c r="A17" s="16"/>
      <c r="B17" s="34" t="s">
        <v>225</v>
      </c>
      <c r="C17" s="39" t="s">
        <v>217</v>
      </c>
      <c r="D17" s="41">
        <v>8.7628865979381434</v>
      </c>
      <c r="E17" s="41">
        <v>7.8059071729957807</v>
      </c>
      <c r="F17" s="41">
        <v>8.5416666666666661</v>
      </c>
      <c r="G17" s="41">
        <v>8.0524344569288395</v>
      </c>
      <c r="H17" s="41">
        <v>8.0327868852459012</v>
      </c>
      <c r="I17" s="41">
        <v>7</v>
      </c>
      <c r="J17" s="41">
        <v>7.3546856465005934</v>
      </c>
      <c r="K17" s="41">
        <v>6.5</v>
      </c>
      <c r="L17" s="41">
        <v>7.6523994811932567</v>
      </c>
      <c r="M17" s="41">
        <v>8.6</v>
      </c>
      <c r="N17" s="125"/>
    </row>
    <row r="18" spans="1:15" ht="13.9" x14ac:dyDescent="0.35">
      <c r="A18" s="16"/>
      <c r="B18" s="118" t="s">
        <v>226</v>
      </c>
      <c r="C18" s="119" t="s">
        <v>217</v>
      </c>
      <c r="D18" s="116">
        <v>65.206185567010309</v>
      </c>
      <c r="E18" s="116">
        <v>66.877637130801688</v>
      </c>
      <c r="F18" s="116">
        <v>68.125</v>
      </c>
      <c r="G18" s="116">
        <v>75.416666666666671</v>
      </c>
      <c r="H18" s="116">
        <v>65.573770491803273</v>
      </c>
      <c r="I18" s="116">
        <v>66.599999999999994</v>
      </c>
      <c r="J18" s="41">
        <v>66.310794780545663</v>
      </c>
      <c r="K18" s="41">
        <v>69.2</v>
      </c>
      <c r="L18" s="41">
        <v>69.77950713359273</v>
      </c>
      <c r="M18" s="41">
        <v>71.7</v>
      </c>
      <c r="N18" s="125"/>
      <c r="O18" s="125"/>
    </row>
    <row r="19" spans="1:15" x14ac:dyDescent="0.35">
      <c r="A19" s="16"/>
      <c r="B19" s="37" t="s">
        <v>252</v>
      </c>
      <c r="C19" s="39" t="s">
        <v>217</v>
      </c>
      <c r="D19" s="41">
        <v>92.525773195876297</v>
      </c>
      <c r="E19" s="41">
        <v>91.983122362869196</v>
      </c>
      <c r="F19" s="41">
        <v>91.25</v>
      </c>
      <c r="G19" s="41">
        <v>91.760299625468164</v>
      </c>
      <c r="H19" s="41">
        <v>90.819672131147541</v>
      </c>
      <c r="I19" s="41">
        <v>89</v>
      </c>
      <c r="J19" s="41">
        <v>90.510083036773423</v>
      </c>
      <c r="K19" s="41">
        <v>94.3</v>
      </c>
      <c r="L19" s="41">
        <v>94.29312581063553</v>
      </c>
      <c r="M19" s="41">
        <v>94.5</v>
      </c>
      <c r="N19" s="125"/>
    </row>
    <row r="20" spans="1:15" x14ac:dyDescent="0.35">
      <c r="A20" s="16"/>
      <c r="B20" s="37" t="s">
        <v>254</v>
      </c>
      <c r="C20" s="39" t="s">
        <v>217</v>
      </c>
      <c r="D20" s="41">
        <v>7.4742268041237114</v>
      </c>
      <c r="E20" s="41">
        <v>8.0168776371308024</v>
      </c>
      <c r="F20" s="41">
        <v>8.75</v>
      </c>
      <c r="G20" s="41">
        <v>8.239700374531834</v>
      </c>
      <c r="H20" s="41">
        <v>9.1803278688524586</v>
      </c>
      <c r="I20" s="41">
        <v>11</v>
      </c>
      <c r="J20" s="41">
        <v>9.4899169632265714</v>
      </c>
      <c r="K20" s="41">
        <v>5.7</v>
      </c>
      <c r="L20" s="41">
        <v>5.7068741893644619</v>
      </c>
      <c r="M20" s="41">
        <v>5.5</v>
      </c>
      <c r="N20" s="125"/>
    </row>
    <row r="21" spans="1:15" x14ac:dyDescent="0.35">
      <c r="A21" s="16"/>
      <c r="B21" s="50"/>
      <c r="C21" s="39"/>
      <c r="D21" s="41"/>
      <c r="E21" s="41"/>
      <c r="F21" s="41"/>
      <c r="G21" s="41"/>
      <c r="H21" s="41"/>
      <c r="I21" s="41"/>
      <c r="J21" s="41"/>
      <c r="K21" s="41"/>
      <c r="N21" s="125"/>
    </row>
    <row r="22" spans="1:15" x14ac:dyDescent="0.35">
      <c r="A22" s="16"/>
      <c r="B22" s="51" t="s">
        <v>183</v>
      </c>
      <c r="C22" s="39" t="s">
        <v>217</v>
      </c>
      <c r="D22" s="41">
        <v>21.391752577319586</v>
      </c>
      <c r="E22" s="41">
        <v>23.628691983122362</v>
      </c>
      <c r="F22" s="41">
        <v>21.041666666666668</v>
      </c>
      <c r="G22" s="41">
        <v>37.827715355805239</v>
      </c>
      <c r="H22" s="41">
        <v>32.131147540983605</v>
      </c>
      <c r="I22" s="41">
        <v>43.5</v>
      </c>
      <c r="J22" s="41">
        <v>47.686832740213525</v>
      </c>
      <c r="K22" s="41">
        <v>43.6</v>
      </c>
      <c r="L22" s="42">
        <v>50.324254215304798</v>
      </c>
      <c r="M22" s="42">
        <v>48.8</v>
      </c>
    </row>
    <row r="23" spans="1:15" x14ac:dyDescent="0.35">
      <c r="A23" s="16"/>
      <c r="B23" s="51" t="s">
        <v>181</v>
      </c>
      <c r="C23" s="39" t="s">
        <v>217</v>
      </c>
      <c r="D23" s="41">
        <v>78.608247422680407</v>
      </c>
      <c r="E23" s="41">
        <v>76.371308016877634</v>
      </c>
      <c r="F23" s="41">
        <v>78.958333333333329</v>
      </c>
      <c r="G23" s="41">
        <v>62.172284644194754</v>
      </c>
      <c r="H23" s="41">
        <v>67.868852459016395</v>
      </c>
      <c r="I23" s="41">
        <v>56.5</v>
      </c>
      <c r="J23" s="41">
        <v>52.313167259786475</v>
      </c>
      <c r="K23" s="41">
        <v>56.4</v>
      </c>
      <c r="L23" s="42">
        <v>49.675745784695202</v>
      </c>
      <c r="M23" s="42">
        <v>51.2</v>
      </c>
    </row>
    <row r="24" spans="1:15" x14ac:dyDescent="0.35">
      <c r="A24" s="16"/>
      <c r="B24" s="51"/>
      <c r="C24" s="39"/>
      <c r="D24" s="42"/>
      <c r="E24" s="42"/>
      <c r="F24" s="42"/>
      <c r="G24" s="42"/>
      <c r="H24" s="41"/>
      <c r="I24" s="41"/>
      <c r="J24" s="41"/>
      <c r="K24" s="41"/>
      <c r="L24" s="69"/>
      <c r="M24" s="69"/>
      <c r="N24" s="125"/>
      <c r="O24" s="125"/>
    </row>
    <row r="25" spans="1:15" x14ac:dyDescent="0.35">
      <c r="A25" s="16"/>
      <c r="B25" s="37"/>
      <c r="C25" s="39"/>
      <c r="D25" s="41"/>
      <c r="E25" s="41"/>
      <c r="F25" s="41"/>
      <c r="G25" s="41"/>
      <c r="H25" s="42"/>
      <c r="I25" s="42"/>
      <c r="J25" s="42"/>
      <c r="K25" s="42"/>
      <c r="N25" s="125"/>
    </row>
    <row r="26" spans="1:15" x14ac:dyDescent="0.35">
      <c r="A26" s="16"/>
      <c r="B26" s="33" t="s">
        <v>229</v>
      </c>
      <c r="C26" s="39"/>
      <c r="D26" s="41"/>
      <c r="E26" s="41"/>
      <c r="F26" s="41"/>
      <c r="G26" s="41"/>
      <c r="H26" s="41"/>
      <c r="I26" s="41"/>
      <c r="J26" s="41"/>
      <c r="K26" s="41"/>
      <c r="N26" s="125"/>
    </row>
    <row r="27" spans="1:15" x14ac:dyDescent="0.35">
      <c r="A27" s="16"/>
      <c r="B27" s="37" t="s">
        <v>188</v>
      </c>
      <c r="C27" s="39" t="s">
        <v>217</v>
      </c>
      <c r="D27" s="41">
        <v>6.9587628865979383</v>
      </c>
      <c r="E27" s="41">
        <v>5.8947368421052628</v>
      </c>
      <c r="F27" s="41">
        <v>5.833333333333333</v>
      </c>
      <c r="G27" s="41">
        <v>5.9925093632958806</v>
      </c>
      <c r="H27" s="41">
        <v>6.0655737704918034</v>
      </c>
      <c r="I27" s="41">
        <v>5.2173913043478262</v>
      </c>
      <c r="J27" s="41">
        <v>5.46</v>
      </c>
      <c r="K27" s="41">
        <v>7.103064066852367</v>
      </c>
      <c r="L27" s="41">
        <v>6.6147859922178993</v>
      </c>
      <c r="M27" s="41">
        <v>7.9136690647482011</v>
      </c>
      <c r="N27" s="125"/>
    </row>
    <row r="28" spans="1:15" x14ac:dyDescent="0.35">
      <c r="A28" s="16"/>
      <c r="B28" s="37" t="s">
        <v>190</v>
      </c>
      <c r="C28" s="39" t="s">
        <v>217</v>
      </c>
      <c r="D28" s="41">
        <v>21.134020618556701</v>
      </c>
      <c r="E28" s="41">
        <v>25.684210526315788</v>
      </c>
      <c r="F28" s="41">
        <v>26.875</v>
      </c>
      <c r="G28" s="41">
        <v>32.209737827715358</v>
      </c>
      <c r="H28" s="41">
        <v>34.42622950819672</v>
      </c>
      <c r="I28" s="41">
        <v>31.739130434782609</v>
      </c>
      <c r="J28" s="41">
        <v>33.57</v>
      </c>
      <c r="K28" s="41">
        <v>32.451253481894149</v>
      </c>
      <c r="L28" s="41">
        <v>36.575875486381321</v>
      </c>
      <c r="M28" s="41">
        <v>35.10791366906475</v>
      </c>
      <c r="N28" s="125"/>
    </row>
    <row r="29" spans="1:15" x14ac:dyDescent="0.35">
      <c r="A29" s="16"/>
      <c r="B29" s="37" t="s">
        <v>192</v>
      </c>
      <c r="C29" s="39" t="s">
        <v>217</v>
      </c>
      <c r="D29" s="41">
        <v>8.5051546391752577</v>
      </c>
      <c r="E29" s="41">
        <v>8.4210526315789469</v>
      </c>
      <c r="F29" s="41">
        <v>7.9166666666666661</v>
      </c>
      <c r="G29" s="41">
        <v>8.8014981273408246</v>
      </c>
      <c r="H29" s="41">
        <v>9.0163934426229506</v>
      </c>
      <c r="I29" s="41">
        <v>8.9855072463768124</v>
      </c>
      <c r="J29" s="41">
        <v>10.08</v>
      </c>
      <c r="K29" s="41">
        <v>11.559888579387186</v>
      </c>
      <c r="L29" s="41">
        <v>9.9870298313878081</v>
      </c>
      <c r="M29" s="41">
        <v>12.805755395683452</v>
      </c>
      <c r="N29" s="125"/>
    </row>
    <row r="30" spans="1:15" x14ac:dyDescent="0.35">
      <c r="A30" s="16"/>
      <c r="B30" s="37" t="s">
        <v>194</v>
      </c>
      <c r="C30" s="39" t="s">
        <v>217</v>
      </c>
      <c r="D30" s="41">
        <v>9.0206185567010309</v>
      </c>
      <c r="E30" s="41">
        <v>12</v>
      </c>
      <c r="F30" s="41">
        <v>12.291666666666666</v>
      </c>
      <c r="G30" s="41">
        <v>11.04868913857678</v>
      </c>
      <c r="H30" s="41">
        <v>10.327868852459018</v>
      </c>
      <c r="I30" s="41">
        <v>10.289855072463768</v>
      </c>
      <c r="J30" s="41">
        <v>8.42</v>
      </c>
      <c r="K30" s="41">
        <v>11.420612813370473</v>
      </c>
      <c r="L30" s="41">
        <v>8.8197146562905324</v>
      </c>
      <c r="M30" s="41">
        <v>7.7697841726618702</v>
      </c>
      <c r="N30" s="125"/>
    </row>
    <row r="31" spans="1:15" x14ac:dyDescent="0.35">
      <c r="A31" s="16"/>
      <c r="B31" s="37" t="s">
        <v>196</v>
      </c>
      <c r="C31" s="39" t="s">
        <v>217</v>
      </c>
      <c r="D31" s="41">
        <v>15.463917525773196</v>
      </c>
      <c r="E31" s="41">
        <v>14.526315789473685</v>
      </c>
      <c r="F31" s="41">
        <v>19.375</v>
      </c>
      <c r="G31" s="41">
        <v>15.543071161048688</v>
      </c>
      <c r="H31" s="41">
        <v>14.918032786885247</v>
      </c>
      <c r="I31" s="41">
        <v>15.65217391304348</v>
      </c>
      <c r="J31" s="41">
        <v>15.07</v>
      </c>
      <c r="K31" s="41">
        <v>14.066852367688023</v>
      </c>
      <c r="L31" s="41">
        <v>13.618677042801556</v>
      </c>
      <c r="M31" s="41">
        <v>12.37410071942446</v>
      </c>
      <c r="N31" s="125"/>
    </row>
    <row r="32" spans="1:15" x14ac:dyDescent="0.35">
      <c r="A32" s="16"/>
      <c r="B32" s="37" t="s">
        <v>198</v>
      </c>
      <c r="C32" s="39" t="s">
        <v>217</v>
      </c>
      <c r="D32" s="41">
        <v>1.2886597938144329</v>
      </c>
      <c r="E32" s="41">
        <v>1.6842105263157894</v>
      </c>
      <c r="F32" s="41">
        <v>1.0416666666666665</v>
      </c>
      <c r="G32" s="41">
        <v>1.1235955056179776</v>
      </c>
      <c r="H32" s="41">
        <v>1.1475409836065573</v>
      </c>
      <c r="I32" s="41">
        <v>2.1739130434782608</v>
      </c>
      <c r="J32" s="41">
        <v>2.4900000000000002</v>
      </c>
      <c r="K32" s="41">
        <v>1.8105849582172702</v>
      </c>
      <c r="L32" s="41">
        <v>1.2970168612191959</v>
      </c>
      <c r="M32" s="41">
        <v>0.71942446043165476</v>
      </c>
      <c r="N32" s="125"/>
    </row>
    <row r="33" spans="1:14" x14ac:dyDescent="0.35">
      <c r="A33" s="16"/>
      <c r="B33" s="37" t="s">
        <v>200</v>
      </c>
      <c r="C33" s="39" t="s">
        <v>217</v>
      </c>
      <c r="D33" s="41">
        <v>6.7010309278350517</v>
      </c>
      <c r="E33" s="41">
        <v>4.4210526315789469</v>
      </c>
      <c r="F33" s="41">
        <v>7.9166666666666661</v>
      </c>
      <c r="G33" s="41">
        <v>7.8651685393258424</v>
      </c>
      <c r="H33" s="41">
        <v>9.6721311475409841</v>
      </c>
      <c r="I33" s="41">
        <v>12.753623188405797</v>
      </c>
      <c r="J33" s="41">
        <v>11.74</v>
      </c>
      <c r="K33" s="41">
        <v>10.863509749303621</v>
      </c>
      <c r="L33" s="41">
        <v>10.894941634241246</v>
      </c>
      <c r="M33" s="41">
        <v>9.4964028776978413</v>
      </c>
      <c r="N33" s="125"/>
    </row>
    <row r="34" spans="1:14" x14ac:dyDescent="0.35">
      <c r="A34" s="16"/>
      <c r="B34" s="37" t="s">
        <v>202</v>
      </c>
      <c r="C34" s="39" t="s">
        <v>217</v>
      </c>
      <c r="D34" s="41">
        <v>25.515463917525771</v>
      </c>
      <c r="E34" s="41">
        <v>21.052631578947366</v>
      </c>
      <c r="F34" s="41">
        <v>13.333333333333334</v>
      </c>
      <c r="G34" s="41">
        <v>11.423220973782772</v>
      </c>
      <c r="H34" s="41">
        <v>8.6885245901639347</v>
      </c>
      <c r="I34" s="41">
        <v>5.9420289855072461</v>
      </c>
      <c r="J34" s="41">
        <v>4.74</v>
      </c>
      <c r="K34" s="41">
        <v>4.4568245125348191</v>
      </c>
      <c r="L34" s="41">
        <v>5.1880674448767836</v>
      </c>
      <c r="M34" s="41">
        <v>5.755395683453238</v>
      </c>
      <c r="N34" s="125"/>
    </row>
    <row r="35" spans="1:14" x14ac:dyDescent="0.35">
      <c r="A35" s="16"/>
      <c r="B35" s="37" t="s">
        <v>204</v>
      </c>
      <c r="C35" s="39" t="s">
        <v>217</v>
      </c>
      <c r="D35" s="41">
        <v>2.5773195876288657</v>
      </c>
      <c r="E35" s="41">
        <v>2.5263157894736841</v>
      </c>
      <c r="F35" s="41">
        <v>2.5</v>
      </c>
      <c r="G35" s="41">
        <v>3.1835205992509361</v>
      </c>
      <c r="H35" s="41">
        <v>2.1311475409836063</v>
      </c>
      <c r="I35" s="41">
        <v>3.3333333333333335</v>
      </c>
      <c r="J35" s="41">
        <v>4.74</v>
      </c>
      <c r="K35" s="41">
        <v>3.3426183844011144</v>
      </c>
      <c r="L35" s="41">
        <v>3.6316472114137488</v>
      </c>
      <c r="M35" s="41">
        <v>3.5971223021582732</v>
      </c>
      <c r="N35" s="125"/>
    </row>
    <row r="36" spans="1:14" x14ac:dyDescent="0.35">
      <c r="A36" s="16"/>
      <c r="B36" s="37" t="s">
        <v>206</v>
      </c>
      <c r="C36" s="39" t="s">
        <v>217</v>
      </c>
      <c r="D36" s="42">
        <v>1.804123711340206</v>
      </c>
      <c r="E36" s="42">
        <v>1.4736842105263157</v>
      </c>
      <c r="F36" s="42">
        <v>1.6666666666666667</v>
      </c>
      <c r="G36" s="41">
        <v>2.4344569288389515</v>
      </c>
      <c r="H36" s="41">
        <v>2.9508196721311477</v>
      </c>
      <c r="I36" s="41">
        <v>2.1739130434782608</v>
      </c>
      <c r="J36" s="41">
        <v>2.25</v>
      </c>
      <c r="K36" s="41">
        <v>2.3676880222841223</v>
      </c>
      <c r="L36" s="41">
        <v>2.8534370946822309</v>
      </c>
      <c r="M36" s="41">
        <v>3.7410071942446042</v>
      </c>
      <c r="N36" s="125"/>
    </row>
    <row r="37" spans="1:14" x14ac:dyDescent="0.35">
      <c r="A37" s="16"/>
      <c r="B37" s="37" t="s">
        <v>208</v>
      </c>
      <c r="C37" s="39" t="s">
        <v>217</v>
      </c>
      <c r="D37" s="41">
        <v>0.77319587628865982</v>
      </c>
      <c r="E37" s="41">
        <v>2.1052631578947367</v>
      </c>
      <c r="F37" s="41">
        <v>1.25</v>
      </c>
      <c r="G37" s="42">
        <v>0.37453183520599254</v>
      </c>
      <c r="H37" s="42">
        <v>0.65573770491803274</v>
      </c>
      <c r="I37" s="42">
        <v>1.7391304347826086</v>
      </c>
      <c r="J37" s="42">
        <v>1.42</v>
      </c>
      <c r="K37" s="42">
        <v>0.55710306406685239</v>
      </c>
      <c r="L37" s="42">
        <v>0.38910505836575876</v>
      </c>
      <c r="M37" s="42">
        <v>0.28776978417266186</v>
      </c>
      <c r="N37" s="125"/>
    </row>
    <row r="38" spans="1:14" x14ac:dyDescent="0.35">
      <c r="A38" s="16"/>
      <c r="B38" s="37" t="s">
        <v>230</v>
      </c>
      <c r="C38" s="39" t="s">
        <v>217</v>
      </c>
      <c r="D38" s="41">
        <v>0.25773195876288657</v>
      </c>
      <c r="E38" s="41">
        <v>0.21052631578947367</v>
      </c>
      <c r="F38" s="41">
        <v>0</v>
      </c>
      <c r="G38" s="41">
        <v>0</v>
      </c>
      <c r="H38" s="41">
        <v>0</v>
      </c>
      <c r="I38" s="41">
        <v>0</v>
      </c>
      <c r="J38" s="41">
        <v>0</v>
      </c>
      <c r="K38" s="41">
        <v>0</v>
      </c>
      <c r="L38" s="41">
        <v>0.12970168612191957</v>
      </c>
      <c r="M38" s="41">
        <v>0.43165467625899279</v>
      </c>
      <c r="N38" s="125"/>
    </row>
    <row r="39" spans="1:14" x14ac:dyDescent="0.35">
      <c r="A39" s="16"/>
      <c r="B39" s="37"/>
      <c r="C39" s="39"/>
      <c r="D39" s="53"/>
      <c r="E39" s="53"/>
      <c r="F39" s="53"/>
      <c r="G39" s="53"/>
      <c r="H39" s="41"/>
      <c r="I39" s="41"/>
      <c r="J39" s="41"/>
      <c r="K39" s="41"/>
      <c r="N39" s="125"/>
    </row>
    <row r="40" spans="1:14" x14ac:dyDescent="0.35">
      <c r="A40" s="16"/>
      <c r="B40" s="33" t="s">
        <v>141</v>
      </c>
      <c r="C40" s="39"/>
      <c r="D40" s="45"/>
      <c r="E40" s="45"/>
      <c r="F40" s="45"/>
      <c r="G40" s="45"/>
      <c r="H40" s="46"/>
      <c r="I40" s="46"/>
      <c r="J40" s="46"/>
      <c r="K40" s="46"/>
      <c r="N40" s="125"/>
    </row>
    <row r="41" spans="1:14" x14ac:dyDescent="0.35">
      <c r="A41" s="16"/>
      <c r="B41" s="34" t="s">
        <v>250</v>
      </c>
      <c r="C41" s="39"/>
      <c r="D41" s="45"/>
      <c r="E41" s="45"/>
      <c r="F41" s="45"/>
      <c r="G41" s="45"/>
      <c r="H41" s="45"/>
      <c r="I41" s="45"/>
      <c r="J41" s="45"/>
      <c r="K41" s="45"/>
      <c r="N41" s="125"/>
    </row>
    <row r="42" spans="1:14" x14ac:dyDescent="0.35">
      <c r="A42" s="16"/>
      <c r="B42" s="37" t="s">
        <v>233</v>
      </c>
      <c r="C42" s="39" t="s">
        <v>217</v>
      </c>
      <c r="D42" s="41">
        <v>39.672131147540988</v>
      </c>
      <c r="E42" s="41">
        <v>29.281767955801101</v>
      </c>
      <c r="F42" s="41">
        <v>29.551451187335093</v>
      </c>
      <c r="G42" s="41">
        <v>35.542168674698793</v>
      </c>
      <c r="H42" s="41">
        <v>40.579710144927539</v>
      </c>
      <c r="I42" s="41">
        <v>34.6</v>
      </c>
      <c r="J42" s="41">
        <v>35.6</v>
      </c>
      <c r="K42" s="41">
        <v>26.913580246913583</v>
      </c>
      <c r="L42" s="41">
        <v>25.326370757180154</v>
      </c>
      <c r="M42" s="41">
        <v>23.314606741573034</v>
      </c>
      <c r="N42" s="125"/>
    </row>
    <row r="43" spans="1:14" x14ac:dyDescent="0.35">
      <c r="A43" s="16"/>
      <c r="B43" s="34" t="s">
        <v>234</v>
      </c>
      <c r="C43" s="39" t="s">
        <v>217</v>
      </c>
      <c r="D43" s="41">
        <v>44.918032786885249</v>
      </c>
      <c r="E43" s="41">
        <v>55.524861878453038</v>
      </c>
      <c r="F43" s="41">
        <v>53.562005277044854</v>
      </c>
      <c r="G43" s="41">
        <v>41.867469879518069</v>
      </c>
      <c r="H43" s="41">
        <v>39.130434782608695</v>
      </c>
      <c r="I43" s="41">
        <v>44.9</v>
      </c>
      <c r="J43" s="41">
        <v>44.9</v>
      </c>
      <c r="K43" s="41">
        <v>49.382716049382715</v>
      </c>
      <c r="L43" s="41">
        <v>49.347258485639692</v>
      </c>
      <c r="M43" s="41">
        <v>48.033707865168537</v>
      </c>
      <c r="N43" s="125"/>
    </row>
    <row r="44" spans="1:14" x14ac:dyDescent="0.35">
      <c r="A44" s="16"/>
      <c r="B44" s="34" t="s">
        <v>235</v>
      </c>
      <c r="C44" s="39" t="s">
        <v>217</v>
      </c>
      <c r="D44" s="41">
        <v>10.491803278688524</v>
      </c>
      <c r="E44" s="41">
        <v>9.6685082872928181</v>
      </c>
      <c r="F44" s="41">
        <v>11.345646437994723</v>
      </c>
      <c r="G44" s="41">
        <v>15.66265060240964</v>
      </c>
      <c r="H44" s="41">
        <v>14.251207729468598</v>
      </c>
      <c r="I44" s="41">
        <v>13.8</v>
      </c>
      <c r="J44" s="41">
        <v>11.8</v>
      </c>
      <c r="K44" s="41">
        <v>14.5679012345679</v>
      </c>
      <c r="L44" s="41">
        <v>16.187989556135772</v>
      </c>
      <c r="M44" s="41">
        <v>18.258426966292134</v>
      </c>
    </row>
    <row r="45" spans="1:14" x14ac:dyDescent="0.35">
      <c r="A45" s="16"/>
      <c r="B45" s="34" t="s">
        <v>236</v>
      </c>
      <c r="C45" s="39" t="s">
        <v>217</v>
      </c>
      <c r="D45" s="41">
        <v>4.918032786885246</v>
      </c>
      <c r="E45" s="41">
        <v>5.5248618784530388</v>
      </c>
      <c r="F45" s="41">
        <v>5.5408970976253293</v>
      </c>
      <c r="G45" s="41">
        <v>6.927710843373494</v>
      </c>
      <c r="H45" s="41">
        <v>6.0386473429951693</v>
      </c>
      <c r="I45" s="41">
        <v>6.7</v>
      </c>
      <c r="J45" s="41">
        <v>7.7</v>
      </c>
      <c r="K45" s="41">
        <v>9.1358024691358022</v>
      </c>
      <c r="L45" s="159">
        <v>8.9</v>
      </c>
      <c r="M45" s="159">
        <v>10.393258426966293</v>
      </c>
      <c r="N45" s="41"/>
    </row>
    <row r="46" spans="1:14" x14ac:dyDescent="0.35">
      <c r="A46" s="16"/>
      <c r="B46" s="34"/>
      <c r="C46" s="39"/>
      <c r="D46" s="41"/>
      <c r="E46" s="41"/>
      <c r="F46" s="37"/>
      <c r="G46" s="37"/>
      <c r="H46" s="37"/>
      <c r="I46" s="37"/>
      <c r="J46" s="37"/>
      <c r="K46" s="16"/>
      <c r="L46" s="124"/>
      <c r="M46" s="124"/>
    </row>
    <row r="47" spans="1:14" x14ac:dyDescent="0.35">
      <c r="A47" s="16"/>
      <c r="B47" s="34" t="s">
        <v>237</v>
      </c>
      <c r="C47" s="39"/>
      <c r="D47" s="41"/>
      <c r="E47" s="41"/>
      <c r="F47" s="37"/>
      <c r="G47" s="37"/>
      <c r="H47" s="37"/>
      <c r="I47" s="37"/>
      <c r="J47" s="37"/>
      <c r="K47" s="16"/>
      <c r="L47" s="16"/>
      <c r="M47" s="16"/>
    </row>
    <row r="48" spans="1:14" x14ac:dyDescent="0.35">
      <c r="A48" s="16"/>
      <c r="B48" s="34" t="s">
        <v>238</v>
      </c>
      <c r="C48" s="39"/>
      <c r="D48" s="45"/>
      <c r="E48" s="45"/>
      <c r="F48" s="37"/>
      <c r="G48" s="37"/>
      <c r="H48" s="47"/>
      <c r="I48" s="47"/>
      <c r="J48" s="47"/>
      <c r="K48" s="16"/>
      <c r="L48" s="16"/>
      <c r="M48" s="16"/>
    </row>
    <row r="49" spans="1:13" x14ac:dyDescent="0.35">
      <c r="A49" s="16"/>
      <c r="B49" s="34"/>
      <c r="C49" s="39"/>
      <c r="D49" s="58"/>
      <c r="E49" s="58"/>
      <c r="F49" s="58"/>
      <c r="G49" s="58"/>
      <c r="H49" s="58"/>
      <c r="I49" s="58"/>
      <c r="J49" s="58"/>
      <c r="K49" s="16"/>
      <c r="L49" s="16"/>
      <c r="M49" s="16"/>
    </row>
    <row r="50" spans="1:13" x14ac:dyDescent="0.35">
      <c r="A50" s="16"/>
      <c r="B50" s="34"/>
      <c r="C50" s="39"/>
      <c r="D50" s="58"/>
      <c r="E50" s="58"/>
      <c r="F50" s="58"/>
      <c r="G50" s="58"/>
      <c r="H50" s="58"/>
      <c r="I50" s="58"/>
      <c r="J50" s="58"/>
      <c r="K50" s="16"/>
      <c r="L50" s="16"/>
      <c r="M50" s="16"/>
    </row>
    <row r="51" spans="1:13" x14ac:dyDescent="0.35">
      <c r="A51" s="16"/>
      <c r="B51" s="34"/>
      <c r="C51" s="39"/>
      <c r="D51" s="58"/>
      <c r="E51" s="58"/>
      <c r="F51" s="58"/>
      <c r="G51" s="58"/>
      <c r="H51" s="58"/>
      <c r="I51" s="58"/>
      <c r="J51" s="58"/>
      <c r="K51" s="16"/>
      <c r="L51" s="16"/>
      <c r="M51" s="16"/>
    </row>
    <row r="52" spans="1:13" x14ac:dyDescent="0.35">
      <c r="A52" s="16"/>
      <c r="B52" s="34"/>
      <c r="C52" s="39"/>
      <c r="D52" s="58"/>
      <c r="E52" s="58"/>
      <c r="F52" s="58"/>
      <c r="G52" s="58"/>
      <c r="H52" s="58"/>
      <c r="I52" s="58"/>
      <c r="J52" s="58"/>
      <c r="K52" s="16"/>
      <c r="L52" s="16"/>
      <c r="M52" s="16"/>
    </row>
    <row r="53" spans="1:13" x14ac:dyDescent="0.35">
      <c r="A53" s="16"/>
      <c r="B53" s="34"/>
      <c r="C53" s="57"/>
      <c r="D53" s="41"/>
      <c r="E53" s="41"/>
      <c r="F53" s="41"/>
      <c r="G53" s="41"/>
      <c r="H53" s="41"/>
      <c r="I53" s="41"/>
      <c r="J53" s="41"/>
      <c r="K53" s="16"/>
      <c r="L53" s="16"/>
      <c r="M53" s="16"/>
    </row>
    <row r="54" spans="1:13" x14ac:dyDescent="0.35">
      <c r="A54" s="16"/>
      <c r="B54" s="33"/>
      <c r="C54" s="56"/>
      <c r="D54" s="58"/>
      <c r="E54" s="58"/>
      <c r="F54" s="58"/>
      <c r="G54" s="58"/>
      <c r="H54" s="58"/>
      <c r="I54" s="58"/>
      <c r="J54" s="58"/>
      <c r="K54" s="16"/>
      <c r="L54" s="16"/>
      <c r="M54" s="16"/>
    </row>
    <row r="55" spans="1:13" x14ac:dyDescent="0.35">
      <c r="A55" s="16"/>
      <c r="B55" s="34"/>
      <c r="C55" s="39"/>
      <c r="D55" s="58"/>
      <c r="E55" s="58"/>
      <c r="F55" s="58"/>
      <c r="G55" s="58"/>
      <c r="H55" s="58"/>
      <c r="I55" s="58"/>
      <c r="J55" s="58"/>
      <c r="K55" s="16"/>
      <c r="L55" s="16"/>
      <c r="M55" s="16"/>
    </row>
    <row r="56" spans="1:13" x14ac:dyDescent="0.35">
      <c r="A56" s="16"/>
      <c r="B56" s="34"/>
      <c r="C56" s="39"/>
      <c r="D56" s="58"/>
      <c r="E56" s="58"/>
      <c r="F56" s="58"/>
      <c r="G56" s="58"/>
      <c r="H56" s="58"/>
      <c r="I56" s="58"/>
      <c r="J56" s="58"/>
      <c r="K56" s="16"/>
      <c r="L56" s="16"/>
      <c r="M56" s="16"/>
    </row>
    <row r="57" spans="1:13" x14ac:dyDescent="0.35">
      <c r="A57" s="16"/>
      <c r="B57" s="34"/>
      <c r="C57" s="39"/>
      <c r="D57" s="58"/>
      <c r="E57" s="58"/>
      <c r="F57" s="58"/>
      <c r="G57" s="58"/>
      <c r="H57" s="58"/>
      <c r="I57" s="58"/>
      <c r="J57" s="58"/>
      <c r="K57" s="16"/>
      <c r="L57" s="16"/>
      <c r="M57" s="16"/>
    </row>
  </sheetData>
  <pageMargins left="0.51181102362204722" right="0.70866141732283472" top="0.55118110236220474" bottom="0.74803149606299213" header="0.31496062992125984" footer="0.31496062992125984"/>
  <pageSetup paperSize="12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58"/>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17.1328125" customWidth="1"/>
    <col min="3" max="22" width="9.86328125" customWidth="1"/>
  </cols>
  <sheetData>
    <row r="1" spans="1:22" ht="55.5" customHeight="1" x14ac:dyDescent="0.35">
      <c r="B1" s="25" t="s">
        <v>210</v>
      </c>
      <c r="C1" s="16"/>
      <c r="D1" s="16"/>
      <c r="E1" s="16"/>
      <c r="F1" s="16"/>
      <c r="G1" s="16"/>
      <c r="H1" s="16"/>
      <c r="I1" s="16"/>
      <c r="J1" s="16"/>
      <c r="K1" s="16"/>
      <c r="L1" s="16"/>
      <c r="M1" s="16"/>
      <c r="N1" s="16"/>
      <c r="O1" s="16"/>
      <c r="P1" s="16"/>
      <c r="Q1" s="16"/>
      <c r="R1" s="16"/>
      <c r="S1" s="16"/>
      <c r="T1" s="16"/>
      <c r="U1" s="16"/>
      <c r="V1" s="16"/>
    </row>
    <row r="2" spans="1:22" ht="15" x14ac:dyDescent="0.35">
      <c r="A2" s="16"/>
      <c r="B2" s="32" t="s">
        <v>257</v>
      </c>
      <c r="C2" s="16"/>
      <c r="D2" s="16"/>
      <c r="E2" s="16"/>
      <c r="F2" s="16"/>
      <c r="G2" s="16"/>
      <c r="H2" s="16"/>
      <c r="I2" s="16"/>
      <c r="J2" s="16"/>
      <c r="K2" s="16"/>
      <c r="L2" s="16"/>
      <c r="M2" s="16"/>
      <c r="N2" s="16"/>
      <c r="O2" s="16"/>
      <c r="P2" s="16"/>
      <c r="Q2" s="16"/>
      <c r="R2" s="16"/>
      <c r="S2" s="16"/>
      <c r="T2" s="16"/>
      <c r="U2" s="16"/>
      <c r="V2" s="16"/>
    </row>
    <row r="3" spans="1:22" ht="15" x14ac:dyDescent="0.35">
      <c r="A3" s="38"/>
      <c r="B3" s="48"/>
      <c r="C3" s="230">
        <v>41455</v>
      </c>
      <c r="D3" s="230"/>
      <c r="E3" s="230">
        <v>41820</v>
      </c>
      <c r="F3" s="230"/>
      <c r="G3" s="230" t="s">
        <v>213</v>
      </c>
      <c r="H3" s="230"/>
      <c r="I3" s="230">
        <v>42551</v>
      </c>
      <c r="J3" s="230"/>
      <c r="K3" s="230">
        <v>42916</v>
      </c>
      <c r="L3" s="230"/>
      <c r="M3" s="230">
        <v>43281</v>
      </c>
      <c r="N3" s="230"/>
      <c r="O3" s="230">
        <v>43646</v>
      </c>
      <c r="P3" s="230"/>
      <c r="Q3" s="230">
        <v>44012</v>
      </c>
      <c r="R3" s="231"/>
      <c r="S3" s="230">
        <v>44377</v>
      </c>
      <c r="T3" s="230"/>
      <c r="U3" s="230">
        <v>44742</v>
      </c>
      <c r="V3" s="230"/>
    </row>
    <row r="4" spans="1:22" ht="15" x14ac:dyDescent="0.35">
      <c r="A4" s="38"/>
      <c r="B4" s="48"/>
      <c r="C4" s="49" t="s">
        <v>214</v>
      </c>
      <c r="D4" s="49" t="s">
        <v>217</v>
      </c>
      <c r="E4" s="49" t="s">
        <v>214</v>
      </c>
      <c r="F4" s="49" t="s">
        <v>217</v>
      </c>
      <c r="G4" s="49" t="s">
        <v>214</v>
      </c>
      <c r="H4" s="49" t="s">
        <v>217</v>
      </c>
      <c r="I4" s="49" t="s">
        <v>214</v>
      </c>
      <c r="J4" s="49" t="s">
        <v>217</v>
      </c>
      <c r="K4" s="49" t="s">
        <v>214</v>
      </c>
      <c r="L4" s="49" t="s">
        <v>217</v>
      </c>
      <c r="M4" s="49" t="s">
        <v>214</v>
      </c>
      <c r="N4" s="49" t="s">
        <v>217</v>
      </c>
      <c r="O4" s="49" t="s">
        <v>214</v>
      </c>
      <c r="P4" s="49" t="s">
        <v>217</v>
      </c>
      <c r="Q4" s="49" t="s">
        <v>214</v>
      </c>
      <c r="R4" s="49" t="s">
        <v>217</v>
      </c>
      <c r="S4" s="49" t="s">
        <v>214</v>
      </c>
      <c r="T4" s="49" t="s">
        <v>217</v>
      </c>
      <c r="U4" s="49" t="s">
        <v>214</v>
      </c>
      <c r="V4" s="49" t="s">
        <v>217</v>
      </c>
    </row>
    <row r="5" spans="1:22" ht="15" x14ac:dyDescent="0.35">
      <c r="A5" s="15"/>
      <c r="B5" s="33" t="s">
        <v>258</v>
      </c>
      <c r="C5" s="40"/>
      <c r="D5" s="40"/>
      <c r="E5" s="40"/>
      <c r="F5" s="40"/>
      <c r="G5" s="40"/>
      <c r="H5" s="40"/>
      <c r="I5" s="40"/>
      <c r="J5" s="40"/>
      <c r="K5" s="40"/>
      <c r="L5" s="40"/>
      <c r="M5" s="40"/>
      <c r="N5" s="40"/>
      <c r="O5" s="40"/>
      <c r="P5" s="40"/>
      <c r="Q5" s="40"/>
      <c r="R5" s="40"/>
    </row>
    <row r="6" spans="1:22" ht="12.75" customHeight="1" x14ac:dyDescent="0.35">
      <c r="A6" s="15"/>
      <c r="B6" s="34" t="s">
        <v>259</v>
      </c>
      <c r="C6" s="58">
        <v>47</v>
      </c>
      <c r="D6" s="42">
        <v>0.9</v>
      </c>
      <c r="E6" s="58">
        <v>52</v>
      </c>
      <c r="F6" s="42">
        <v>0.9</v>
      </c>
      <c r="G6" s="58">
        <v>47</v>
      </c>
      <c r="H6" s="42">
        <v>0.8</v>
      </c>
      <c r="I6" s="58">
        <v>56</v>
      </c>
      <c r="J6" s="42">
        <v>0.9</v>
      </c>
      <c r="K6" s="58">
        <v>77</v>
      </c>
      <c r="L6" s="42">
        <v>1.2</v>
      </c>
      <c r="M6" s="58">
        <v>96</v>
      </c>
      <c r="N6" s="42">
        <v>1.3517319065052098</v>
      </c>
      <c r="O6" s="58">
        <v>97</v>
      </c>
      <c r="P6" s="42">
        <v>1.2886940348080245</v>
      </c>
      <c r="Q6" s="58">
        <v>87</v>
      </c>
      <c r="R6" s="42">
        <f t="shared" ref="R6:R16" si="0">Q6/$Q$16*100</f>
        <v>1.2894619831036016</v>
      </c>
      <c r="S6" s="58">
        <v>91</v>
      </c>
      <c r="T6" s="42">
        <v>1.3307984790874523</v>
      </c>
      <c r="U6" s="58">
        <v>86</v>
      </c>
      <c r="V6" s="42">
        <v>1.3815261044176705</v>
      </c>
    </row>
    <row r="7" spans="1:22" x14ac:dyDescent="0.35">
      <c r="A7" s="6"/>
      <c r="B7" s="34" t="s">
        <v>260</v>
      </c>
      <c r="C7" s="45">
        <v>585</v>
      </c>
      <c r="D7" s="42">
        <v>11.784850926672039</v>
      </c>
      <c r="E7" s="45">
        <v>650</v>
      </c>
      <c r="F7" s="42">
        <v>11.389521640091116</v>
      </c>
      <c r="G7" s="45">
        <v>642</v>
      </c>
      <c r="H7" s="42">
        <v>11.072783718523629</v>
      </c>
      <c r="I7" s="45">
        <v>643</v>
      </c>
      <c r="J7" s="42">
        <v>10.554826001313197</v>
      </c>
      <c r="K7" s="45">
        <v>723</v>
      </c>
      <c r="L7" s="42">
        <v>10.881998795906082</v>
      </c>
      <c r="M7" s="45">
        <v>715</v>
      </c>
      <c r="N7" s="42">
        <v>10.06758659532526</v>
      </c>
      <c r="O7" s="45">
        <v>800</v>
      </c>
      <c r="P7" s="42">
        <v>10.628404410787832</v>
      </c>
      <c r="Q7" s="45">
        <v>703</v>
      </c>
      <c r="R7" s="42">
        <f t="shared" si="0"/>
        <v>10.419445679561285</v>
      </c>
      <c r="S7" s="45">
        <v>651</v>
      </c>
      <c r="T7" s="42">
        <v>9.5203275811640822</v>
      </c>
      <c r="U7" s="45">
        <v>572</v>
      </c>
      <c r="V7" s="42">
        <v>9.1887550200803219</v>
      </c>
    </row>
    <row r="8" spans="1:22" x14ac:dyDescent="0.35">
      <c r="A8" s="6"/>
      <c r="B8" s="34" t="s">
        <v>261</v>
      </c>
      <c r="C8" s="60">
        <v>886</v>
      </c>
      <c r="D8" s="63">
        <v>17.848509266720384</v>
      </c>
      <c r="E8" s="60">
        <v>1043</v>
      </c>
      <c r="F8" s="63">
        <v>18.275801647100053</v>
      </c>
      <c r="G8" s="60">
        <v>1024</v>
      </c>
      <c r="H8" s="63">
        <v>17.661262504311832</v>
      </c>
      <c r="I8" s="60">
        <v>1134</v>
      </c>
      <c r="J8" s="63">
        <v>18.630991464215366</v>
      </c>
      <c r="K8" s="60">
        <v>1238</v>
      </c>
      <c r="L8" s="63">
        <v>18.633353401565323</v>
      </c>
      <c r="M8" s="60">
        <v>1358</v>
      </c>
      <c r="N8" s="63">
        <v>19.121374260771614</v>
      </c>
      <c r="O8" s="60">
        <v>1349</v>
      </c>
      <c r="P8" s="63">
        <v>17.922146937690979</v>
      </c>
      <c r="Q8" s="60">
        <v>1201</v>
      </c>
      <c r="R8" s="63">
        <f t="shared" si="0"/>
        <v>17.800503927671556</v>
      </c>
      <c r="S8" s="60">
        <v>1142</v>
      </c>
      <c r="T8" s="63">
        <v>16.700789704591987</v>
      </c>
      <c r="U8" s="60">
        <v>978</v>
      </c>
      <c r="V8" s="63">
        <v>15.710843373493976</v>
      </c>
    </row>
    <row r="9" spans="1:22" x14ac:dyDescent="0.35">
      <c r="A9" s="16"/>
      <c r="B9" s="34" t="s">
        <v>262</v>
      </c>
      <c r="C9" s="45">
        <v>923</v>
      </c>
      <c r="D9" s="42">
        <v>18.593875906526993</v>
      </c>
      <c r="E9" s="45">
        <v>1023</v>
      </c>
      <c r="F9" s="42">
        <v>17.925354827404941</v>
      </c>
      <c r="G9" s="45">
        <v>1057</v>
      </c>
      <c r="H9" s="42">
        <v>18.230424284235944</v>
      </c>
      <c r="I9" s="45">
        <v>1066</v>
      </c>
      <c r="J9" s="42">
        <v>17.498358502954694</v>
      </c>
      <c r="K9" s="45">
        <v>1183</v>
      </c>
      <c r="L9" s="42">
        <v>17.805538832028898</v>
      </c>
      <c r="M9" s="45">
        <v>1263</v>
      </c>
      <c r="N9" s="42">
        <v>17.783722894959165</v>
      </c>
      <c r="O9" s="45">
        <v>1416</v>
      </c>
      <c r="P9" s="42">
        <v>18.812275807094462</v>
      </c>
      <c r="Q9" s="45">
        <v>1233</v>
      </c>
      <c r="R9" s="42">
        <f t="shared" si="0"/>
        <v>18.274788795020008</v>
      </c>
      <c r="S9" s="45">
        <v>1314</v>
      </c>
      <c r="T9" s="42">
        <v>19.216145071658381</v>
      </c>
      <c r="U9" s="45">
        <v>1211</v>
      </c>
      <c r="V9" s="42">
        <v>19.453815261044177</v>
      </c>
    </row>
    <row r="10" spans="1:22" x14ac:dyDescent="0.35">
      <c r="A10" s="16"/>
      <c r="B10" s="34" t="s">
        <v>263</v>
      </c>
      <c r="C10" s="45">
        <v>734</v>
      </c>
      <c r="D10" s="42">
        <v>14.786462530217568</v>
      </c>
      <c r="E10" s="45">
        <v>906</v>
      </c>
      <c r="F10" s="42">
        <v>15.875240932188539</v>
      </c>
      <c r="G10" s="45">
        <v>921</v>
      </c>
      <c r="H10" s="42">
        <v>15.88478785788203</v>
      </c>
      <c r="I10" s="45">
        <v>945</v>
      </c>
      <c r="J10" s="42">
        <v>15.512147078135261</v>
      </c>
      <c r="K10" s="45">
        <v>1019</v>
      </c>
      <c r="L10" s="42">
        <v>15.337146297411197</v>
      </c>
      <c r="M10" s="45">
        <v>1142</v>
      </c>
      <c r="N10" s="42">
        <v>16.079977471134889</v>
      </c>
      <c r="O10" s="45">
        <v>1157</v>
      </c>
      <c r="P10" s="42">
        <v>15.3713298791019</v>
      </c>
      <c r="Q10" s="45">
        <v>1044</v>
      </c>
      <c r="R10" s="42">
        <f t="shared" si="0"/>
        <v>15.47354379724322</v>
      </c>
      <c r="S10" s="45">
        <v>1159</v>
      </c>
      <c r="T10" s="42">
        <v>16.949400409476457</v>
      </c>
      <c r="U10" s="45">
        <v>1074</v>
      </c>
      <c r="V10" s="42">
        <v>17.253012048192769</v>
      </c>
    </row>
    <row r="11" spans="1:22" x14ac:dyDescent="0.35">
      <c r="A11" s="16"/>
      <c r="B11" s="34" t="s">
        <v>264</v>
      </c>
      <c r="C11" s="58">
        <v>628</v>
      </c>
      <c r="D11" s="55">
        <v>12.651087832393232</v>
      </c>
      <c r="E11" s="58">
        <v>719</v>
      </c>
      <c r="F11" s="55">
        <v>12.59856316803925</v>
      </c>
      <c r="G11" s="58">
        <v>710</v>
      </c>
      <c r="H11" s="55">
        <v>12.245601931700586</v>
      </c>
      <c r="I11" s="58">
        <v>789</v>
      </c>
      <c r="J11" s="55">
        <v>12.951411687458963</v>
      </c>
      <c r="K11" s="58">
        <v>836</v>
      </c>
      <c r="L11" s="55">
        <v>12.582781456953644</v>
      </c>
      <c r="M11" s="58">
        <v>860</v>
      </c>
      <c r="N11" s="55">
        <v>12.109264995775838</v>
      </c>
      <c r="O11" s="58">
        <v>905</v>
      </c>
      <c r="P11" s="55">
        <v>12.023382489703733</v>
      </c>
      <c r="Q11" s="58">
        <v>806</v>
      </c>
      <c r="R11" s="55">
        <f t="shared" si="0"/>
        <v>11.946050096339114</v>
      </c>
      <c r="S11" s="58">
        <v>828</v>
      </c>
      <c r="T11" s="55">
        <v>12.108803743784732</v>
      </c>
      <c r="U11" s="58">
        <v>736</v>
      </c>
      <c r="V11" s="55">
        <v>11.823293172690763</v>
      </c>
    </row>
    <row r="12" spans="1:22" x14ac:dyDescent="0.35">
      <c r="A12" s="16"/>
      <c r="B12" s="34" t="s">
        <v>265</v>
      </c>
      <c r="C12" s="58">
        <v>430</v>
      </c>
      <c r="D12" s="55">
        <v>8.6623690572119258</v>
      </c>
      <c r="E12" s="58">
        <v>480</v>
      </c>
      <c r="F12" s="55">
        <v>8.4107236726826695</v>
      </c>
      <c r="G12" s="58">
        <v>522</v>
      </c>
      <c r="H12" s="55">
        <v>9.0031045187995851</v>
      </c>
      <c r="I12" s="58">
        <v>534</v>
      </c>
      <c r="J12" s="55">
        <v>8.7655942219304013</v>
      </c>
      <c r="K12" s="58">
        <v>610</v>
      </c>
      <c r="L12" s="55">
        <v>9.18121613485852</v>
      </c>
      <c r="M12" s="58">
        <v>634</v>
      </c>
      <c r="N12" s="55">
        <v>8.9270627992114893</v>
      </c>
      <c r="O12" s="58">
        <v>664</v>
      </c>
      <c r="P12" s="55">
        <v>8.8215756609538989</v>
      </c>
      <c r="Q12" s="58">
        <v>586</v>
      </c>
      <c r="R12" s="55">
        <f t="shared" si="0"/>
        <v>8.6853416333185116</v>
      </c>
      <c r="S12" s="58">
        <v>588</v>
      </c>
      <c r="T12" s="55">
        <v>8.5990055571804636</v>
      </c>
      <c r="U12" s="58">
        <v>522</v>
      </c>
      <c r="V12" s="55">
        <v>8.3855421686747</v>
      </c>
    </row>
    <row r="13" spans="1:22" x14ac:dyDescent="0.35">
      <c r="A13" s="16"/>
      <c r="B13" s="34" t="s">
        <v>266</v>
      </c>
      <c r="C13" s="58">
        <v>279</v>
      </c>
      <c r="D13" s="55">
        <v>5.6204673650282029</v>
      </c>
      <c r="E13" s="58">
        <v>318</v>
      </c>
      <c r="F13" s="55">
        <v>5.5721044331522691</v>
      </c>
      <c r="G13" s="58">
        <v>321</v>
      </c>
      <c r="H13" s="55">
        <v>5.5363918592618147</v>
      </c>
      <c r="I13" s="58">
        <v>338</v>
      </c>
      <c r="J13" s="55">
        <v>5.5482600131319764</v>
      </c>
      <c r="K13" s="58">
        <v>358</v>
      </c>
      <c r="L13" s="55">
        <v>5.3883202889825403</v>
      </c>
      <c r="M13" s="58">
        <v>393</v>
      </c>
      <c r="N13" s="55">
        <v>5.5336524922557029</v>
      </c>
      <c r="O13" s="58">
        <v>425</v>
      </c>
      <c r="P13" s="55">
        <v>5.6463398432310354</v>
      </c>
      <c r="Q13" s="58">
        <v>396</v>
      </c>
      <c r="R13" s="55">
        <f t="shared" si="0"/>
        <v>5.869275233437083</v>
      </c>
      <c r="S13" s="58">
        <v>393</v>
      </c>
      <c r="T13" s="55">
        <v>5.747294530564492</v>
      </c>
      <c r="U13" s="58">
        <v>386</v>
      </c>
      <c r="V13" s="55">
        <v>6.2008032128514055</v>
      </c>
    </row>
    <row r="14" spans="1:22" x14ac:dyDescent="0.35">
      <c r="A14" s="16"/>
      <c r="B14" s="34" t="s">
        <v>267</v>
      </c>
      <c r="C14" s="45">
        <v>195</v>
      </c>
      <c r="D14" s="42">
        <v>3.9282836422240126</v>
      </c>
      <c r="E14" s="45">
        <v>205</v>
      </c>
      <c r="F14" s="42">
        <v>3.5920799018748903</v>
      </c>
      <c r="G14" s="45">
        <v>217</v>
      </c>
      <c r="H14" s="42">
        <v>3.742669886167644</v>
      </c>
      <c r="I14" s="45">
        <v>206</v>
      </c>
      <c r="J14" s="42">
        <v>3.3814839133289558</v>
      </c>
      <c r="K14" s="45">
        <v>208</v>
      </c>
      <c r="L14" s="42">
        <v>3.1306441902468398</v>
      </c>
      <c r="M14" s="45">
        <v>230</v>
      </c>
      <c r="N14" s="42">
        <v>3.2385243593353987</v>
      </c>
      <c r="O14" s="45">
        <v>269</v>
      </c>
      <c r="P14" s="42">
        <v>3.5738009831274078</v>
      </c>
      <c r="Q14" s="45">
        <v>244</v>
      </c>
      <c r="R14" s="42">
        <f t="shared" si="0"/>
        <v>3.6164221135319399</v>
      </c>
      <c r="S14" s="45">
        <v>248</v>
      </c>
      <c r="T14" s="42">
        <v>3.6267914594910793</v>
      </c>
      <c r="U14" s="45">
        <v>227</v>
      </c>
      <c r="V14" s="42">
        <v>3.6465863453815266</v>
      </c>
    </row>
    <row r="15" spans="1:22" x14ac:dyDescent="0.35">
      <c r="A15" s="16"/>
      <c r="B15" s="34" t="s">
        <v>268</v>
      </c>
      <c r="C15" s="58">
        <v>257</v>
      </c>
      <c r="D15" s="55">
        <v>5.1772763900080578</v>
      </c>
      <c r="E15" s="58">
        <v>311</v>
      </c>
      <c r="F15" s="55">
        <v>5.4494480462589809</v>
      </c>
      <c r="G15" s="58">
        <v>337</v>
      </c>
      <c r="H15" s="55">
        <v>5.8123490858916869</v>
      </c>
      <c r="I15" s="58">
        <v>380</v>
      </c>
      <c r="J15" s="55">
        <v>6.2376887721602099</v>
      </c>
      <c r="K15" s="58">
        <v>392</v>
      </c>
      <c r="L15" s="55">
        <v>5.9000602046959667</v>
      </c>
      <c r="M15" s="58">
        <v>411</v>
      </c>
      <c r="N15" s="55">
        <v>5.7871022247254293</v>
      </c>
      <c r="O15" s="58">
        <v>445</v>
      </c>
      <c r="P15" s="55">
        <v>5.9120499535007305</v>
      </c>
      <c r="Q15" s="58">
        <v>447</v>
      </c>
      <c r="R15" s="55">
        <f t="shared" si="0"/>
        <v>6.6251667407736772</v>
      </c>
      <c r="S15" s="58">
        <v>424</v>
      </c>
      <c r="T15" s="55">
        <v>6.2006434630008771</v>
      </c>
      <c r="U15" s="58">
        <v>433</v>
      </c>
      <c r="V15" s="55">
        <v>6.9558232931726902</v>
      </c>
    </row>
    <row r="16" spans="1:22" x14ac:dyDescent="0.35">
      <c r="A16" s="16"/>
      <c r="B16" s="51" t="s">
        <v>269</v>
      </c>
      <c r="C16" s="40">
        <v>4964</v>
      </c>
      <c r="D16" s="64">
        <v>100</v>
      </c>
      <c r="E16" s="40">
        <v>5707</v>
      </c>
      <c r="F16" s="64">
        <v>100</v>
      </c>
      <c r="G16" s="40">
        <v>5798</v>
      </c>
      <c r="H16" s="64">
        <v>100</v>
      </c>
      <c r="I16" s="40">
        <v>6091</v>
      </c>
      <c r="J16" s="64">
        <v>100</v>
      </c>
      <c r="K16" s="40">
        <v>6644</v>
      </c>
      <c r="L16" s="64">
        <v>100</v>
      </c>
      <c r="M16" s="40">
        <v>7102</v>
      </c>
      <c r="N16" s="64">
        <v>100</v>
      </c>
      <c r="O16" s="40">
        <v>7527</v>
      </c>
      <c r="P16" s="64">
        <v>100</v>
      </c>
      <c r="Q16" s="40">
        <f>SUM(Q6:Q15)</f>
        <v>6747</v>
      </c>
      <c r="R16" s="64">
        <f t="shared" si="0"/>
        <v>100</v>
      </c>
      <c r="S16" s="40">
        <v>6838</v>
      </c>
      <c r="T16" s="64">
        <v>100</v>
      </c>
      <c r="U16" s="40">
        <v>6225</v>
      </c>
      <c r="V16" s="64">
        <v>100</v>
      </c>
    </row>
    <row r="17" spans="1:23" x14ac:dyDescent="0.35">
      <c r="A17" s="16"/>
      <c r="B17" s="61" t="s">
        <v>270</v>
      </c>
      <c r="C17" s="62">
        <v>37.470821537244753</v>
      </c>
      <c r="D17" s="62"/>
      <c r="E17" s="62">
        <v>37.520407170751199</v>
      </c>
      <c r="F17" s="62"/>
      <c r="G17" s="62">
        <v>37.858971407686425</v>
      </c>
      <c r="H17" s="62"/>
      <c r="I17" s="62">
        <v>37.937150451074395</v>
      </c>
      <c r="J17" s="62"/>
      <c r="K17" s="62">
        <v>37.657157538917744</v>
      </c>
      <c r="L17" s="62"/>
      <c r="M17" s="62">
        <v>37.700000000000003</v>
      </c>
      <c r="N17" s="62"/>
      <c r="O17" s="62">
        <v>37.299999999999997</v>
      </c>
      <c r="P17" s="62"/>
      <c r="Q17" s="62">
        <v>37.65051133837261</v>
      </c>
      <c r="R17" s="62"/>
      <c r="S17" s="152">
        <v>37.705469435507503</v>
      </c>
      <c r="U17" s="152">
        <v>38.1</v>
      </c>
    </row>
    <row r="18" spans="1:23" x14ac:dyDescent="0.35">
      <c r="A18" s="16"/>
      <c r="B18" s="34"/>
      <c r="C18" s="58"/>
      <c r="D18" s="41"/>
      <c r="E18" s="58"/>
      <c r="F18" s="41"/>
      <c r="G18" s="58"/>
      <c r="H18" s="41"/>
      <c r="I18" s="58"/>
      <c r="J18" s="41"/>
      <c r="K18" s="58"/>
      <c r="L18" s="41"/>
      <c r="M18" s="58"/>
      <c r="N18" s="41"/>
      <c r="O18" s="58"/>
      <c r="P18" s="41"/>
      <c r="Q18" s="58"/>
      <c r="R18" s="41"/>
    </row>
    <row r="19" spans="1:23" x14ac:dyDescent="0.35">
      <c r="A19" s="16"/>
      <c r="B19" s="34"/>
      <c r="C19" s="58"/>
      <c r="D19" s="41"/>
      <c r="E19" s="58"/>
      <c r="F19" s="41"/>
      <c r="G19" s="58"/>
      <c r="H19" s="41"/>
      <c r="I19" s="58"/>
      <c r="J19" s="41"/>
      <c r="K19" s="58"/>
      <c r="L19" s="41"/>
      <c r="M19" s="58"/>
      <c r="N19" s="41"/>
      <c r="O19" s="58"/>
      <c r="P19" s="41"/>
      <c r="Q19" s="58"/>
      <c r="R19" s="41"/>
    </row>
    <row r="20" spans="1:23" x14ac:dyDescent="0.35">
      <c r="A20" s="16"/>
      <c r="B20" s="33" t="s">
        <v>271</v>
      </c>
      <c r="C20" s="58"/>
      <c r="D20" s="41"/>
      <c r="E20" s="58"/>
      <c r="F20" s="41"/>
      <c r="G20" s="58"/>
      <c r="H20" s="41"/>
      <c r="I20" s="58"/>
      <c r="J20" s="41"/>
      <c r="K20" s="58"/>
      <c r="L20" s="41"/>
      <c r="M20" s="58"/>
      <c r="N20" s="41"/>
      <c r="O20" s="58"/>
      <c r="P20" s="41"/>
      <c r="Q20" s="58"/>
      <c r="R20" s="41"/>
    </row>
    <row r="21" spans="1:23" x14ac:dyDescent="0.35">
      <c r="A21" s="16"/>
      <c r="B21" s="34" t="s">
        <v>259</v>
      </c>
      <c r="C21" s="58">
        <v>6</v>
      </c>
      <c r="D21" s="42">
        <v>1.6</v>
      </c>
      <c r="E21" s="58">
        <v>6</v>
      </c>
      <c r="F21" s="42">
        <v>1.5</v>
      </c>
      <c r="G21" s="58" t="s">
        <v>272</v>
      </c>
      <c r="H21" s="42" t="s">
        <v>231</v>
      </c>
      <c r="I21" s="58">
        <v>6</v>
      </c>
      <c r="J21" s="42">
        <v>1.4</v>
      </c>
      <c r="K21" s="58">
        <v>4</v>
      </c>
      <c r="L21" s="42">
        <v>0.78895463510848129</v>
      </c>
      <c r="M21" s="58">
        <v>5</v>
      </c>
      <c r="N21" s="42">
        <v>0.88339222614840995</v>
      </c>
      <c r="O21" s="58">
        <v>4</v>
      </c>
      <c r="P21" s="42">
        <v>0.69565217391304346</v>
      </c>
      <c r="Q21" s="58">
        <v>5</v>
      </c>
      <c r="R21" s="42">
        <f t="shared" ref="R21:R31" si="1">Q21/$Q$31*100</f>
        <v>1.2376237623762376</v>
      </c>
      <c r="S21" s="58">
        <v>6</v>
      </c>
      <c r="T21" s="42">
        <v>1.4598540145985401</v>
      </c>
      <c r="U21" s="58">
        <v>5</v>
      </c>
      <c r="V21" s="42">
        <v>1.4577259475218658</v>
      </c>
      <c r="W21" s="126"/>
    </row>
    <row r="22" spans="1:23" x14ac:dyDescent="0.35">
      <c r="A22" s="16"/>
      <c r="B22" s="34" t="s">
        <v>260</v>
      </c>
      <c r="C22" s="45">
        <v>44</v>
      </c>
      <c r="D22" s="42">
        <v>11.702127659574469</v>
      </c>
      <c r="E22" s="45">
        <v>48</v>
      </c>
      <c r="F22" s="42">
        <v>11.822660098522167</v>
      </c>
      <c r="G22" s="45">
        <v>45</v>
      </c>
      <c r="H22" s="42">
        <v>10.688836104513063</v>
      </c>
      <c r="I22" s="45">
        <v>50</v>
      </c>
      <c r="J22" s="42">
        <v>11.7096018735363</v>
      </c>
      <c r="K22" s="45">
        <v>55</v>
      </c>
      <c r="L22" s="42">
        <v>10.848126232741617</v>
      </c>
      <c r="M22" s="45">
        <v>64</v>
      </c>
      <c r="N22" s="42">
        <v>11.3</v>
      </c>
      <c r="O22" s="45">
        <v>76</v>
      </c>
      <c r="P22" s="42">
        <v>13.217391304347824</v>
      </c>
      <c r="Q22" s="45">
        <v>44</v>
      </c>
      <c r="R22" s="42">
        <f t="shared" si="1"/>
        <v>10.891089108910892</v>
      </c>
      <c r="S22" s="45">
        <v>35</v>
      </c>
      <c r="T22" s="42">
        <v>8.5158150851581507</v>
      </c>
      <c r="U22" s="45">
        <v>38</v>
      </c>
      <c r="V22" s="42">
        <v>11.078717201166182</v>
      </c>
      <c r="W22" s="126"/>
    </row>
    <row r="23" spans="1:23" x14ac:dyDescent="0.35">
      <c r="A23" s="16"/>
      <c r="B23" s="34" t="s">
        <v>261</v>
      </c>
      <c r="C23" s="60">
        <v>59</v>
      </c>
      <c r="D23" s="63">
        <v>15.691489361702127</v>
      </c>
      <c r="E23" s="60">
        <v>56</v>
      </c>
      <c r="F23" s="63">
        <v>13.793103448275861</v>
      </c>
      <c r="G23" s="60">
        <v>76</v>
      </c>
      <c r="H23" s="63">
        <v>18.052256532066508</v>
      </c>
      <c r="I23" s="60">
        <v>86</v>
      </c>
      <c r="J23" s="63">
        <v>19.906323185011708</v>
      </c>
      <c r="K23" s="60">
        <v>95</v>
      </c>
      <c r="L23" s="63">
        <v>18.737672583826431</v>
      </c>
      <c r="M23" s="60">
        <v>124</v>
      </c>
      <c r="N23" s="63">
        <v>21.9</v>
      </c>
      <c r="O23" s="60">
        <v>101</v>
      </c>
      <c r="P23" s="63">
        <v>17.565217391304348</v>
      </c>
      <c r="Q23" s="60">
        <v>76</v>
      </c>
      <c r="R23" s="63">
        <f t="shared" si="1"/>
        <v>18.811881188118811</v>
      </c>
      <c r="S23" s="60">
        <v>84</v>
      </c>
      <c r="T23" s="63">
        <v>20.437956204379564</v>
      </c>
      <c r="U23" s="60">
        <v>60</v>
      </c>
      <c r="V23" s="63">
        <v>17.492711370262391</v>
      </c>
      <c r="W23" s="126"/>
    </row>
    <row r="24" spans="1:23" x14ac:dyDescent="0.35">
      <c r="A24" s="16"/>
      <c r="B24" s="34" t="s">
        <v>262</v>
      </c>
      <c r="C24" s="45">
        <v>65</v>
      </c>
      <c r="D24" s="42">
        <v>17.287234042553195</v>
      </c>
      <c r="E24" s="45">
        <v>80</v>
      </c>
      <c r="F24" s="42">
        <v>19.704433497536947</v>
      </c>
      <c r="G24" s="45">
        <v>77</v>
      </c>
      <c r="H24" s="42">
        <v>18.289786223277911</v>
      </c>
      <c r="I24" s="45">
        <v>67</v>
      </c>
      <c r="J24" s="42">
        <v>15.690866510538642</v>
      </c>
      <c r="K24" s="45">
        <v>104</v>
      </c>
      <c r="L24" s="42">
        <v>20.512820512820511</v>
      </c>
      <c r="M24" s="45">
        <v>113</v>
      </c>
      <c r="N24" s="42">
        <v>19.964664310954063</v>
      </c>
      <c r="O24" s="45">
        <v>115</v>
      </c>
      <c r="P24" s="42">
        <v>20</v>
      </c>
      <c r="Q24" s="45">
        <v>89</v>
      </c>
      <c r="R24" s="42">
        <f t="shared" si="1"/>
        <v>22.029702970297031</v>
      </c>
      <c r="S24" s="45">
        <v>80</v>
      </c>
      <c r="T24" s="42">
        <v>19.464720194647203</v>
      </c>
      <c r="U24" s="45">
        <v>66</v>
      </c>
      <c r="V24" s="42">
        <v>19.241982507288629</v>
      </c>
      <c r="W24" s="126"/>
    </row>
    <row r="25" spans="1:23" x14ac:dyDescent="0.35">
      <c r="A25" s="16"/>
      <c r="B25" s="34" t="s">
        <v>263</v>
      </c>
      <c r="C25" s="45">
        <v>58</v>
      </c>
      <c r="D25" s="42">
        <v>15.425531914893616</v>
      </c>
      <c r="E25" s="45">
        <v>64</v>
      </c>
      <c r="F25" s="42">
        <v>15.763546798029557</v>
      </c>
      <c r="G25" s="45">
        <v>62</v>
      </c>
      <c r="H25" s="42">
        <v>14.726840855106888</v>
      </c>
      <c r="I25" s="45">
        <v>55</v>
      </c>
      <c r="J25" s="42">
        <v>12.880562060889931</v>
      </c>
      <c r="K25" s="45">
        <v>82</v>
      </c>
      <c r="L25" s="42">
        <v>16.173570019723865</v>
      </c>
      <c r="M25" s="45">
        <v>97</v>
      </c>
      <c r="N25" s="42">
        <v>17.137809187279153</v>
      </c>
      <c r="O25" s="45">
        <v>97</v>
      </c>
      <c r="P25" s="42">
        <v>16.869565217391305</v>
      </c>
      <c r="Q25" s="45">
        <v>65</v>
      </c>
      <c r="R25" s="42">
        <f t="shared" si="1"/>
        <v>16.089108910891088</v>
      </c>
      <c r="S25" s="45">
        <v>70</v>
      </c>
      <c r="T25" s="42">
        <v>17.031630170316301</v>
      </c>
      <c r="U25" s="45">
        <v>62</v>
      </c>
      <c r="V25" s="42">
        <v>18.075801749271136</v>
      </c>
      <c r="W25" s="126"/>
    </row>
    <row r="26" spans="1:23" x14ac:dyDescent="0.35">
      <c r="A26" s="16"/>
      <c r="B26" s="34" t="s">
        <v>264</v>
      </c>
      <c r="C26" s="58">
        <v>55</v>
      </c>
      <c r="D26" s="55">
        <v>14.627659574468085</v>
      </c>
      <c r="E26" s="58">
        <v>62</v>
      </c>
      <c r="F26" s="55">
        <v>15.270935960591133</v>
      </c>
      <c r="G26" s="58">
        <v>59</v>
      </c>
      <c r="H26" s="55">
        <v>14.014251781472684</v>
      </c>
      <c r="I26" s="58">
        <v>59</v>
      </c>
      <c r="J26" s="55">
        <v>13.817330210772832</v>
      </c>
      <c r="K26" s="58">
        <v>50</v>
      </c>
      <c r="L26" s="55">
        <v>9.8619329388560164</v>
      </c>
      <c r="M26" s="58">
        <v>63</v>
      </c>
      <c r="N26" s="55">
        <v>11.130742049469964</v>
      </c>
      <c r="O26" s="58">
        <v>65</v>
      </c>
      <c r="P26" s="55">
        <v>11.304347826086957</v>
      </c>
      <c r="Q26" s="58">
        <v>39</v>
      </c>
      <c r="R26" s="55">
        <f t="shared" si="1"/>
        <v>9.653465346534654</v>
      </c>
      <c r="S26" s="58">
        <v>47</v>
      </c>
      <c r="T26" s="55">
        <v>11.435523114355231</v>
      </c>
      <c r="U26" s="58">
        <v>33</v>
      </c>
      <c r="V26" s="55">
        <v>9.6209912536443145</v>
      </c>
      <c r="W26" s="126"/>
    </row>
    <row r="27" spans="1:23" x14ac:dyDescent="0.35">
      <c r="A27" s="16"/>
      <c r="B27" s="34" t="s">
        <v>265</v>
      </c>
      <c r="C27" s="58">
        <v>34</v>
      </c>
      <c r="D27" s="55">
        <v>9.0425531914893629</v>
      </c>
      <c r="E27" s="58">
        <v>39</v>
      </c>
      <c r="F27" s="55">
        <v>9.6059113300492598</v>
      </c>
      <c r="G27" s="58">
        <v>46</v>
      </c>
      <c r="H27" s="55">
        <v>10.926365795724466</v>
      </c>
      <c r="I27" s="58">
        <v>44</v>
      </c>
      <c r="J27" s="55">
        <v>10.304449648711945</v>
      </c>
      <c r="K27" s="58">
        <v>48</v>
      </c>
      <c r="L27" s="55">
        <v>9.4674556213017755</v>
      </c>
      <c r="M27" s="58">
        <v>42</v>
      </c>
      <c r="N27" s="55">
        <v>7.4204946996466434</v>
      </c>
      <c r="O27" s="58">
        <v>47</v>
      </c>
      <c r="P27" s="55">
        <v>8.1739130434782599</v>
      </c>
      <c r="Q27" s="58">
        <v>36</v>
      </c>
      <c r="R27" s="55">
        <f t="shared" si="1"/>
        <v>8.9108910891089099</v>
      </c>
      <c r="S27" s="58">
        <v>33</v>
      </c>
      <c r="T27" s="55">
        <v>8.0291970802919703</v>
      </c>
      <c r="U27" s="58">
        <v>28</v>
      </c>
      <c r="V27" s="55">
        <v>8.1632653061224492</v>
      </c>
      <c r="W27" s="126"/>
    </row>
    <row r="28" spans="1:23" x14ac:dyDescent="0.35">
      <c r="A28" s="16"/>
      <c r="B28" s="34" t="s">
        <v>266</v>
      </c>
      <c r="C28" s="58">
        <v>29</v>
      </c>
      <c r="D28" s="55">
        <v>7.7127659574468082</v>
      </c>
      <c r="E28" s="58">
        <v>29</v>
      </c>
      <c r="F28" s="55">
        <v>7.1428571428571423</v>
      </c>
      <c r="G28" s="58">
        <v>26</v>
      </c>
      <c r="H28" s="55">
        <v>6.1757719714964372</v>
      </c>
      <c r="I28" s="58">
        <v>30</v>
      </c>
      <c r="J28" s="55">
        <v>7.0257611241217797</v>
      </c>
      <c r="K28" s="58">
        <v>35</v>
      </c>
      <c r="L28" s="55">
        <v>6.9033530571992117</v>
      </c>
      <c r="M28" s="58">
        <v>31</v>
      </c>
      <c r="N28" s="55">
        <v>5.4770318021201412</v>
      </c>
      <c r="O28" s="58">
        <v>28</v>
      </c>
      <c r="P28" s="55">
        <v>4.8695652173913047</v>
      </c>
      <c r="Q28" s="58">
        <v>16</v>
      </c>
      <c r="R28" s="55">
        <f t="shared" si="1"/>
        <v>3.9603960396039604</v>
      </c>
      <c r="S28" s="58">
        <v>22</v>
      </c>
      <c r="T28" s="55">
        <v>5.3527980535279802</v>
      </c>
      <c r="U28" s="58">
        <v>19</v>
      </c>
      <c r="V28" s="55">
        <v>5.5393586005830908</v>
      </c>
      <c r="W28" s="126"/>
    </row>
    <row r="29" spans="1:23" x14ac:dyDescent="0.35">
      <c r="A29" s="16"/>
      <c r="B29" s="34" t="s">
        <v>267</v>
      </c>
      <c r="C29" s="45">
        <v>12</v>
      </c>
      <c r="D29" s="42">
        <v>3.1914893617021276</v>
      </c>
      <c r="E29" s="45">
        <v>14</v>
      </c>
      <c r="F29" s="42">
        <v>3.4482758620689653</v>
      </c>
      <c r="G29" s="45">
        <v>17</v>
      </c>
      <c r="H29" s="42">
        <v>4.0380047505938244</v>
      </c>
      <c r="I29" s="45">
        <v>21</v>
      </c>
      <c r="J29" s="42">
        <v>4.918032786885246</v>
      </c>
      <c r="K29" s="45">
        <v>22</v>
      </c>
      <c r="L29" s="42">
        <v>4.3392504930966469</v>
      </c>
      <c r="M29" s="45">
        <v>16</v>
      </c>
      <c r="N29" s="42">
        <v>2.8268551236749118</v>
      </c>
      <c r="O29" s="45">
        <v>28</v>
      </c>
      <c r="P29" s="42">
        <v>4.8695652173913047</v>
      </c>
      <c r="Q29" s="45">
        <v>21</v>
      </c>
      <c r="R29" s="42">
        <f t="shared" si="1"/>
        <v>5.1980198019801982</v>
      </c>
      <c r="S29" s="45">
        <v>22</v>
      </c>
      <c r="T29" s="42">
        <v>5.3527980535279802</v>
      </c>
      <c r="U29" s="45">
        <v>16</v>
      </c>
      <c r="V29" s="42">
        <v>4.6647230320699711</v>
      </c>
      <c r="W29" s="126"/>
    </row>
    <row r="30" spans="1:23" x14ac:dyDescent="0.35">
      <c r="A30" s="16"/>
      <c r="B30" s="34" t="s">
        <v>268</v>
      </c>
      <c r="C30" s="58">
        <v>14</v>
      </c>
      <c r="D30" s="55">
        <v>3.7234042553191489</v>
      </c>
      <c r="E30" s="58">
        <v>8</v>
      </c>
      <c r="F30" s="55">
        <v>1.9704433497536946</v>
      </c>
      <c r="G30" s="58">
        <v>10</v>
      </c>
      <c r="H30" s="55">
        <v>2.3752969121140142</v>
      </c>
      <c r="I30" s="58">
        <v>10</v>
      </c>
      <c r="J30" s="55">
        <v>2.3419203747072599</v>
      </c>
      <c r="K30" s="58">
        <v>12</v>
      </c>
      <c r="L30" s="55">
        <v>2.3668639053254439</v>
      </c>
      <c r="M30" s="58">
        <v>11</v>
      </c>
      <c r="N30" s="55">
        <v>1.9434628975265018</v>
      </c>
      <c r="O30" s="58">
        <v>14</v>
      </c>
      <c r="P30" s="55">
        <v>2.4347826086956523</v>
      </c>
      <c r="Q30" s="58">
        <v>13</v>
      </c>
      <c r="R30" s="55">
        <f t="shared" si="1"/>
        <v>3.217821782178218</v>
      </c>
      <c r="S30" s="58">
        <v>12</v>
      </c>
      <c r="T30" s="55">
        <v>2.9197080291970803</v>
      </c>
      <c r="U30" s="58">
        <v>16</v>
      </c>
      <c r="V30" s="55">
        <v>4.6647230320699711</v>
      </c>
      <c r="W30" s="126"/>
    </row>
    <row r="31" spans="1:23" x14ac:dyDescent="0.35">
      <c r="A31" s="16"/>
      <c r="B31" s="51" t="s">
        <v>269</v>
      </c>
      <c r="C31" s="40">
        <v>376</v>
      </c>
      <c r="D31" s="64">
        <v>100</v>
      </c>
      <c r="E31" s="40">
        <v>406</v>
      </c>
      <c r="F31" s="64">
        <v>100</v>
      </c>
      <c r="G31" s="40">
        <v>421</v>
      </c>
      <c r="H31" s="64">
        <v>100</v>
      </c>
      <c r="I31" s="40">
        <v>428</v>
      </c>
      <c r="J31" s="64">
        <v>100</v>
      </c>
      <c r="K31" s="40">
        <v>507</v>
      </c>
      <c r="L31" s="64">
        <v>100</v>
      </c>
      <c r="M31" s="40">
        <v>566</v>
      </c>
      <c r="N31" s="64">
        <v>100</v>
      </c>
      <c r="O31" s="40">
        <v>575</v>
      </c>
      <c r="P31" s="64">
        <v>100</v>
      </c>
      <c r="Q31" s="40">
        <f>SUM(Q21:Q30)</f>
        <v>404</v>
      </c>
      <c r="R31" s="64">
        <f t="shared" si="1"/>
        <v>100</v>
      </c>
      <c r="S31" s="40">
        <v>411</v>
      </c>
      <c r="T31" s="64">
        <v>100</v>
      </c>
      <c r="U31" s="40">
        <v>343</v>
      </c>
      <c r="V31" s="64">
        <v>100</v>
      </c>
      <c r="W31" s="125"/>
    </row>
    <row r="32" spans="1:23" x14ac:dyDescent="0.35">
      <c r="A32" s="16"/>
      <c r="B32" s="61" t="s">
        <v>270</v>
      </c>
      <c r="C32" s="62">
        <v>37.446255115266432</v>
      </c>
      <c r="D32" s="62"/>
      <c r="E32" s="62">
        <v>37.020948604606467</v>
      </c>
      <c r="F32" s="62"/>
      <c r="G32" s="62">
        <v>37.373646722951932</v>
      </c>
      <c r="H32" s="62"/>
      <c r="I32" s="62">
        <v>37.188354560328513</v>
      </c>
      <c r="J32" s="62"/>
      <c r="K32" s="62">
        <v>36.974496676913361</v>
      </c>
      <c r="L32" s="62"/>
      <c r="M32" s="62">
        <v>35.700000000000003</v>
      </c>
      <c r="N32" s="62"/>
      <c r="O32" s="62">
        <v>35.799999999999997</v>
      </c>
      <c r="P32" s="62"/>
      <c r="Q32" s="62">
        <v>36.03217821782178</v>
      </c>
      <c r="R32" s="62"/>
      <c r="S32" s="152">
        <v>36.690997566909999</v>
      </c>
      <c r="U32" s="152">
        <v>36.9</v>
      </c>
    </row>
    <row r="33" spans="1:22" x14ac:dyDescent="0.35">
      <c r="A33" s="16"/>
      <c r="B33" s="34"/>
      <c r="C33" s="59"/>
      <c r="D33" s="65"/>
      <c r="E33" s="59"/>
      <c r="F33" s="65"/>
      <c r="G33" s="59"/>
      <c r="H33" s="65"/>
      <c r="I33" s="59"/>
      <c r="J33" s="65"/>
      <c r="K33" s="59"/>
      <c r="L33" s="65"/>
      <c r="M33" s="59"/>
      <c r="N33" s="65"/>
      <c r="O33" s="59"/>
      <c r="P33" s="65"/>
      <c r="Q33" s="59"/>
      <c r="R33" s="65"/>
    </row>
    <row r="34" spans="1:22" x14ac:dyDescent="0.35">
      <c r="A34" s="16"/>
      <c r="B34" s="16"/>
      <c r="C34" s="16"/>
      <c r="D34" s="16"/>
      <c r="E34" s="16"/>
      <c r="F34" s="16"/>
      <c r="G34" s="16"/>
      <c r="H34" s="16"/>
      <c r="I34" s="16"/>
      <c r="J34" s="16"/>
      <c r="K34" s="16"/>
      <c r="L34" s="16"/>
      <c r="M34" s="16"/>
      <c r="N34" s="16"/>
      <c r="O34" s="16"/>
      <c r="P34" s="16"/>
      <c r="Q34" s="16"/>
      <c r="R34" s="16"/>
    </row>
    <row r="35" spans="1:22" x14ac:dyDescent="0.35">
      <c r="A35" s="16"/>
      <c r="B35" s="33" t="s">
        <v>273</v>
      </c>
      <c r="C35" s="59"/>
      <c r="D35" s="65"/>
      <c r="E35" s="59"/>
      <c r="F35" s="65"/>
      <c r="G35" s="59"/>
      <c r="H35" s="65"/>
      <c r="I35" s="59"/>
      <c r="J35" s="65"/>
      <c r="K35" s="59"/>
      <c r="L35" s="65"/>
      <c r="M35" s="59"/>
      <c r="N35" s="65"/>
      <c r="O35" s="59"/>
      <c r="P35" s="65"/>
      <c r="Q35" s="59"/>
      <c r="R35" s="65"/>
    </row>
    <row r="36" spans="1:22" x14ac:dyDescent="0.35">
      <c r="A36" s="16"/>
      <c r="B36" s="34" t="s">
        <v>259</v>
      </c>
      <c r="C36" s="59">
        <v>53</v>
      </c>
      <c r="D36" s="42">
        <v>1</v>
      </c>
      <c r="E36" s="59">
        <v>58</v>
      </c>
      <c r="F36" s="42">
        <v>0.9</v>
      </c>
      <c r="G36" s="59">
        <v>50</v>
      </c>
      <c r="H36" s="42">
        <v>0.8</v>
      </c>
      <c r="I36" s="59">
        <v>62</v>
      </c>
      <c r="J36" s="42">
        <v>1</v>
      </c>
      <c r="K36" s="59">
        <v>81</v>
      </c>
      <c r="L36" s="42">
        <v>1.1000000000000001</v>
      </c>
      <c r="M36" s="59">
        <v>101</v>
      </c>
      <c r="N36" s="42">
        <v>1.3171622326551904</v>
      </c>
      <c r="O36" s="59">
        <v>101</v>
      </c>
      <c r="P36" s="42">
        <v>1.2466057763515181</v>
      </c>
      <c r="Q36" s="59">
        <v>92</v>
      </c>
      <c r="R36" s="42">
        <f t="shared" ref="R36:R46" si="2">Q36/$Q$46*100</f>
        <v>1.2865333519787443</v>
      </c>
      <c r="S36" s="59">
        <v>97</v>
      </c>
      <c r="T36" s="42">
        <v>1.3381156021520209</v>
      </c>
      <c r="U36" s="59">
        <v>91</v>
      </c>
      <c r="V36" s="42">
        <v>1.3855054811205847</v>
      </c>
    </row>
    <row r="37" spans="1:22" x14ac:dyDescent="0.35">
      <c r="A37" s="16"/>
      <c r="B37" s="34" t="s">
        <v>260</v>
      </c>
      <c r="C37" s="59">
        <v>629</v>
      </c>
      <c r="D37" s="42">
        <v>11.779026217228465</v>
      </c>
      <c r="E37" s="59">
        <v>698</v>
      </c>
      <c r="F37" s="42">
        <v>11.418288892524128</v>
      </c>
      <c r="G37" s="59">
        <v>687</v>
      </c>
      <c r="H37" s="42">
        <v>11.046792088760251</v>
      </c>
      <c r="I37" s="59">
        <v>693</v>
      </c>
      <c r="J37" s="42">
        <v>10.630464795213989</v>
      </c>
      <c r="K37" s="59">
        <v>778</v>
      </c>
      <c r="L37" s="42">
        <v>10.879597259124598</v>
      </c>
      <c r="M37" s="59">
        <v>779</v>
      </c>
      <c r="N37" s="42">
        <v>10.172143974960877</v>
      </c>
      <c r="O37" s="59">
        <v>876</v>
      </c>
      <c r="P37" s="42">
        <v>10.81214514934584</v>
      </c>
      <c r="Q37" s="59">
        <v>747</v>
      </c>
      <c r="R37" s="42">
        <f t="shared" si="2"/>
        <v>10.446091455740456</v>
      </c>
      <c r="S37" s="59">
        <v>686</v>
      </c>
      <c r="T37" s="42">
        <v>9.4633742585184155</v>
      </c>
      <c r="U37" s="59">
        <v>610</v>
      </c>
      <c r="V37" s="42">
        <v>9.2874543239951279</v>
      </c>
    </row>
    <row r="38" spans="1:22" x14ac:dyDescent="0.35">
      <c r="A38" s="16"/>
      <c r="B38" s="34" t="s">
        <v>261</v>
      </c>
      <c r="C38" s="59">
        <v>945</v>
      </c>
      <c r="D38" s="63">
        <v>17.696629213483146</v>
      </c>
      <c r="E38" s="59">
        <v>1099</v>
      </c>
      <c r="F38" s="63">
        <v>17.978079502699167</v>
      </c>
      <c r="G38" s="59">
        <v>1100</v>
      </c>
      <c r="H38" s="63">
        <v>17.687731146486573</v>
      </c>
      <c r="I38" s="59">
        <v>1220</v>
      </c>
      <c r="J38" s="63">
        <v>18.714526767909192</v>
      </c>
      <c r="K38" s="59">
        <v>1333</v>
      </c>
      <c r="L38" s="63">
        <v>18.640749545518108</v>
      </c>
      <c r="M38" s="59">
        <v>1482</v>
      </c>
      <c r="N38" s="63">
        <v>19.314032342201358</v>
      </c>
      <c r="O38" s="59">
        <v>1450</v>
      </c>
      <c r="P38" s="63">
        <v>17.896815601086153</v>
      </c>
      <c r="Q38" s="59">
        <v>1277</v>
      </c>
      <c r="R38" s="63">
        <f t="shared" si="2"/>
        <v>17.857642287791915</v>
      </c>
      <c r="S38" s="59">
        <v>1226</v>
      </c>
      <c r="T38" s="63">
        <v>16.912677610704925</v>
      </c>
      <c r="U38" s="59">
        <v>1038</v>
      </c>
      <c r="V38" s="63">
        <v>15.803897685749085</v>
      </c>
    </row>
    <row r="39" spans="1:22" x14ac:dyDescent="0.35">
      <c r="A39" s="16"/>
      <c r="B39" s="34" t="s">
        <v>262</v>
      </c>
      <c r="C39" s="59">
        <v>988</v>
      </c>
      <c r="D39" s="42">
        <v>18.50187265917603</v>
      </c>
      <c r="E39" s="59">
        <v>1103</v>
      </c>
      <c r="F39" s="42">
        <v>18.043513823000161</v>
      </c>
      <c r="G39" s="59">
        <v>1134</v>
      </c>
      <c r="H39" s="42">
        <v>18.234442836468887</v>
      </c>
      <c r="I39" s="59">
        <v>1133</v>
      </c>
      <c r="J39" s="42">
        <v>17.379966252492711</v>
      </c>
      <c r="K39" s="59">
        <v>1287</v>
      </c>
      <c r="L39" s="42">
        <v>17.997482869528735</v>
      </c>
      <c r="M39" s="59">
        <v>1376</v>
      </c>
      <c r="N39" s="42">
        <v>17.944705268648931</v>
      </c>
      <c r="O39" s="59">
        <v>1531</v>
      </c>
      <c r="P39" s="42">
        <v>18.89656874845717</v>
      </c>
      <c r="Q39" s="59">
        <v>1322</v>
      </c>
      <c r="R39" s="42">
        <f t="shared" si="2"/>
        <v>18.486924905607609</v>
      </c>
      <c r="S39" s="59">
        <v>1394</v>
      </c>
      <c r="T39" s="42">
        <v>19.230238653607394</v>
      </c>
      <c r="U39" s="59">
        <v>1277</v>
      </c>
      <c r="V39" s="42">
        <v>19.442752740560294</v>
      </c>
    </row>
    <row r="40" spans="1:22" x14ac:dyDescent="0.35">
      <c r="A40" s="16"/>
      <c r="B40" s="34" t="s">
        <v>263</v>
      </c>
      <c r="C40" s="59">
        <v>792</v>
      </c>
      <c r="D40" s="42">
        <v>14.831460674157304</v>
      </c>
      <c r="E40" s="59">
        <v>970</v>
      </c>
      <c r="F40" s="42">
        <v>15.867822672991986</v>
      </c>
      <c r="G40" s="59">
        <v>983</v>
      </c>
      <c r="H40" s="42">
        <v>15.806399742723912</v>
      </c>
      <c r="I40" s="59">
        <v>1000</v>
      </c>
      <c r="J40" s="42">
        <v>15.339776039269825</v>
      </c>
      <c r="K40" s="59">
        <v>1101</v>
      </c>
      <c r="L40" s="42">
        <v>15.396448049223885</v>
      </c>
      <c r="M40" s="59">
        <v>1239</v>
      </c>
      <c r="N40" s="42">
        <v>16.158059467918623</v>
      </c>
      <c r="O40" s="59">
        <v>1254</v>
      </c>
      <c r="P40" s="42">
        <v>15.477659837077265</v>
      </c>
      <c r="Q40" s="59">
        <v>1109</v>
      </c>
      <c r="R40" s="42">
        <f t="shared" si="2"/>
        <v>15.508320514613342</v>
      </c>
      <c r="S40" s="59">
        <v>1229</v>
      </c>
      <c r="T40" s="42">
        <v>16.954062629328185</v>
      </c>
      <c r="U40" s="59">
        <v>1136</v>
      </c>
      <c r="V40" s="42">
        <v>17.295980511571255</v>
      </c>
    </row>
    <row r="41" spans="1:22" x14ac:dyDescent="0.35">
      <c r="A41" s="16"/>
      <c r="B41" s="34" t="s">
        <v>264</v>
      </c>
      <c r="C41" s="59">
        <v>683</v>
      </c>
      <c r="D41" s="55">
        <v>12.790262172284644</v>
      </c>
      <c r="E41" s="59">
        <v>781</v>
      </c>
      <c r="F41" s="55">
        <v>12.776051038769834</v>
      </c>
      <c r="G41" s="59">
        <v>769</v>
      </c>
      <c r="H41" s="55">
        <v>12.365332046952886</v>
      </c>
      <c r="I41" s="59">
        <v>848</v>
      </c>
      <c r="J41" s="55">
        <v>13.008130081300814</v>
      </c>
      <c r="K41" s="59">
        <v>886</v>
      </c>
      <c r="L41" s="55">
        <v>12.389875541882255</v>
      </c>
      <c r="M41" s="59">
        <v>923</v>
      </c>
      <c r="N41" s="55">
        <v>12.037037037037036</v>
      </c>
      <c r="O41" s="59">
        <v>970</v>
      </c>
      <c r="P41" s="55">
        <v>11.972352505554184</v>
      </c>
      <c r="Q41" s="59">
        <v>845</v>
      </c>
      <c r="R41" s="55">
        <f t="shared" si="2"/>
        <v>11.816529156761293</v>
      </c>
      <c r="S41" s="59">
        <v>875</v>
      </c>
      <c r="T41" s="55">
        <v>12.070630431783695</v>
      </c>
      <c r="U41" s="59">
        <v>769</v>
      </c>
      <c r="V41" s="55">
        <v>11.708282582216809</v>
      </c>
    </row>
    <row r="42" spans="1:22" x14ac:dyDescent="0.35">
      <c r="A42" s="16"/>
      <c r="B42" s="34" t="s">
        <v>265</v>
      </c>
      <c r="C42" s="59">
        <v>464</v>
      </c>
      <c r="D42" s="55">
        <v>8.6891385767790261</v>
      </c>
      <c r="E42" s="59">
        <v>519</v>
      </c>
      <c r="F42" s="55">
        <v>8.4901030590544746</v>
      </c>
      <c r="G42" s="59">
        <v>568</v>
      </c>
      <c r="H42" s="55">
        <v>9.1333011738221579</v>
      </c>
      <c r="I42" s="59">
        <v>578</v>
      </c>
      <c r="J42" s="55">
        <v>8.8663905506979592</v>
      </c>
      <c r="K42" s="59">
        <v>658</v>
      </c>
      <c r="L42" s="55">
        <v>9.2015102782827576</v>
      </c>
      <c r="M42" s="59">
        <v>676</v>
      </c>
      <c r="N42" s="55">
        <v>8.8158581116327603</v>
      </c>
      <c r="O42" s="59">
        <v>711</v>
      </c>
      <c r="P42" s="55">
        <v>8.7756109602567278</v>
      </c>
      <c r="Q42" s="59">
        <v>622</v>
      </c>
      <c r="R42" s="55">
        <f t="shared" si="2"/>
        <v>8.6980841840302059</v>
      </c>
      <c r="S42" s="59">
        <v>621</v>
      </c>
      <c r="T42" s="55">
        <v>8.5666988550144847</v>
      </c>
      <c r="U42" s="59">
        <v>550</v>
      </c>
      <c r="V42" s="55">
        <v>8.3739342265529846</v>
      </c>
    </row>
    <row r="43" spans="1:22" x14ac:dyDescent="0.35">
      <c r="A43" s="16"/>
      <c r="B43" s="34" t="s">
        <v>266</v>
      </c>
      <c r="C43" s="59">
        <v>308</v>
      </c>
      <c r="D43" s="55">
        <v>5.7677902621722845</v>
      </c>
      <c r="E43" s="59">
        <v>347</v>
      </c>
      <c r="F43" s="55">
        <v>5.6764272861115659</v>
      </c>
      <c r="G43" s="59">
        <v>347</v>
      </c>
      <c r="H43" s="55">
        <v>5.5796751889371281</v>
      </c>
      <c r="I43" s="59">
        <v>368</v>
      </c>
      <c r="J43" s="55">
        <v>5.6450375824512964</v>
      </c>
      <c r="K43" s="59">
        <v>393</v>
      </c>
      <c r="L43" s="55">
        <v>5.4957348622570272</v>
      </c>
      <c r="M43" s="59">
        <v>424</v>
      </c>
      <c r="N43" s="55">
        <v>5.5294731351069384</v>
      </c>
      <c r="O43" s="59">
        <v>453</v>
      </c>
      <c r="P43" s="55">
        <v>5.5912120464082937</v>
      </c>
      <c r="Q43" s="59">
        <v>412</v>
      </c>
      <c r="R43" s="55">
        <f t="shared" si="2"/>
        <v>5.7614319675569847</v>
      </c>
      <c r="S43" s="59">
        <v>415</v>
      </c>
      <c r="T43" s="55">
        <v>5.724927576217409</v>
      </c>
      <c r="U43" s="59">
        <v>405</v>
      </c>
      <c r="V43" s="55">
        <v>6.1662606577344699</v>
      </c>
    </row>
    <row r="44" spans="1:22" x14ac:dyDescent="0.35">
      <c r="A44" s="16"/>
      <c r="B44" s="34" t="s">
        <v>267</v>
      </c>
      <c r="C44" s="59">
        <v>207</v>
      </c>
      <c r="D44" s="42">
        <v>3.8764044943820228</v>
      </c>
      <c r="E44" s="59">
        <v>219</v>
      </c>
      <c r="F44" s="42">
        <v>3.5825290364796336</v>
      </c>
      <c r="G44" s="59">
        <v>234</v>
      </c>
      <c r="H44" s="42">
        <v>3.7626628075253259</v>
      </c>
      <c r="I44" s="59">
        <v>227</v>
      </c>
      <c r="J44" s="42">
        <v>3.4821291609142504</v>
      </c>
      <c r="K44" s="59">
        <v>230</v>
      </c>
      <c r="L44" s="42">
        <v>3.2163333799468603</v>
      </c>
      <c r="M44" s="59">
        <v>246</v>
      </c>
      <c r="N44" s="42">
        <v>3.2081377151799684</v>
      </c>
      <c r="O44" s="59">
        <v>297</v>
      </c>
      <c r="P44" s="42">
        <v>3.6657615403604051</v>
      </c>
      <c r="Q44" s="59">
        <v>265</v>
      </c>
      <c r="R44" s="42">
        <f t="shared" si="2"/>
        <v>3.7057754160257304</v>
      </c>
      <c r="S44" s="59">
        <v>270</v>
      </c>
      <c r="T44" s="42">
        <v>3.724651676093254</v>
      </c>
      <c r="U44" s="59">
        <v>243</v>
      </c>
      <c r="V44" s="42">
        <v>3.6997563946406817</v>
      </c>
    </row>
    <row r="45" spans="1:22" x14ac:dyDescent="0.35">
      <c r="A45" s="16"/>
      <c r="B45" s="34" t="s">
        <v>268</v>
      </c>
      <c r="C45" s="59">
        <v>271</v>
      </c>
      <c r="D45" s="55">
        <v>5.0749063670411987</v>
      </c>
      <c r="E45" s="59">
        <v>319</v>
      </c>
      <c r="F45" s="55">
        <v>5.2183870440045794</v>
      </c>
      <c r="G45" s="59">
        <v>347</v>
      </c>
      <c r="H45" s="55">
        <v>5.5796751889371281</v>
      </c>
      <c r="I45" s="59">
        <v>390</v>
      </c>
      <c r="J45" s="55">
        <v>5.9825126553152321</v>
      </c>
      <c r="K45" s="59">
        <v>404</v>
      </c>
      <c r="L45" s="55">
        <v>5.6495595021675289</v>
      </c>
      <c r="M45" s="59">
        <v>422</v>
      </c>
      <c r="N45" s="55">
        <v>5.5033907146583205</v>
      </c>
      <c r="O45" s="59">
        <v>459</v>
      </c>
      <c r="P45" s="55">
        <v>5.6652678351024433</v>
      </c>
      <c r="Q45" s="59">
        <v>460</v>
      </c>
      <c r="R45" s="55">
        <f t="shared" si="2"/>
        <v>6.4326667598937206</v>
      </c>
      <c r="S45" s="59">
        <v>436</v>
      </c>
      <c r="T45" s="55">
        <v>6.0146227065802176</v>
      </c>
      <c r="U45" s="59">
        <v>449</v>
      </c>
      <c r="V45" s="55">
        <v>6.8361753958587084</v>
      </c>
    </row>
    <row r="46" spans="1:22" x14ac:dyDescent="0.35">
      <c r="A46" s="16"/>
      <c r="B46" s="51" t="s">
        <v>269</v>
      </c>
      <c r="C46" s="67">
        <v>5340</v>
      </c>
      <c r="D46" s="64">
        <v>100</v>
      </c>
      <c r="E46" s="67">
        <v>6113</v>
      </c>
      <c r="F46" s="64">
        <v>100</v>
      </c>
      <c r="G46" s="67">
        <v>6219</v>
      </c>
      <c r="H46" s="64">
        <v>100</v>
      </c>
      <c r="I46" s="67">
        <v>6519</v>
      </c>
      <c r="J46" s="64">
        <v>100</v>
      </c>
      <c r="K46" s="67">
        <v>7151</v>
      </c>
      <c r="L46" s="64">
        <v>100</v>
      </c>
      <c r="M46" s="67">
        <v>7668</v>
      </c>
      <c r="N46" s="64">
        <v>100.00000000000001</v>
      </c>
      <c r="O46" s="67">
        <v>8102</v>
      </c>
      <c r="P46" s="64">
        <v>100</v>
      </c>
      <c r="Q46" s="67">
        <f>SUM(Q36:Q45)</f>
        <v>7151</v>
      </c>
      <c r="R46" s="64">
        <f t="shared" si="2"/>
        <v>100</v>
      </c>
      <c r="S46" s="67">
        <v>7249</v>
      </c>
      <c r="T46" s="64">
        <v>100</v>
      </c>
      <c r="U46" s="67">
        <v>6568</v>
      </c>
      <c r="V46" s="64">
        <v>100</v>
      </c>
    </row>
    <row r="47" spans="1:22" x14ac:dyDescent="0.35">
      <c r="A47" s="16"/>
      <c r="B47" s="61" t="s">
        <v>270</v>
      </c>
      <c r="C47" s="62">
        <v>37.469091766708452</v>
      </c>
      <c r="D47" s="62"/>
      <c r="E47" s="62">
        <v>37.487235212980089</v>
      </c>
      <c r="F47" s="62"/>
      <c r="G47" s="62">
        <v>37.826116978956208</v>
      </c>
      <c r="H47" s="62"/>
      <c r="I47" s="62">
        <v>37.888103688480669</v>
      </c>
      <c r="J47" s="62"/>
      <c r="K47" s="62">
        <v>37.608757447037412</v>
      </c>
      <c r="L47" s="62"/>
      <c r="M47" s="62">
        <v>37.6</v>
      </c>
      <c r="N47" s="62"/>
      <c r="O47" s="62">
        <v>37.200000000000003</v>
      </c>
      <c r="P47" s="62"/>
      <c r="Q47" s="62">
        <v>37.559082645783803</v>
      </c>
      <c r="R47" s="62"/>
      <c r="S47" s="152">
        <v>37.647951441578201</v>
      </c>
      <c r="U47" s="152">
        <v>38</v>
      </c>
    </row>
    <row r="48" spans="1:22" x14ac:dyDescent="0.35">
      <c r="A48" s="16"/>
      <c r="B48" s="34"/>
      <c r="C48" s="65"/>
      <c r="D48" s="65"/>
      <c r="E48" s="65"/>
      <c r="F48" s="65"/>
      <c r="G48" s="65"/>
      <c r="H48" s="65"/>
      <c r="I48" s="65"/>
      <c r="J48" s="65"/>
      <c r="K48" s="65"/>
      <c r="L48" s="65"/>
      <c r="M48" s="65"/>
      <c r="N48" s="65"/>
      <c r="O48" s="65"/>
      <c r="P48" s="65"/>
      <c r="Q48" s="65"/>
      <c r="R48" s="65"/>
      <c r="S48" s="65"/>
      <c r="T48" s="65"/>
      <c r="U48" s="65"/>
      <c r="V48" s="65"/>
    </row>
    <row r="49" spans="1:22" x14ac:dyDescent="0.35">
      <c r="A49" s="16"/>
      <c r="B49" s="34" t="s">
        <v>237</v>
      </c>
      <c r="C49" s="58"/>
      <c r="D49" s="55"/>
      <c r="E49" s="58"/>
      <c r="F49" s="55"/>
      <c r="G49" s="58"/>
      <c r="H49" s="55"/>
      <c r="I49" s="58"/>
      <c r="J49" s="55"/>
      <c r="K49" s="58"/>
      <c r="L49" s="55"/>
      <c r="M49" s="58"/>
      <c r="N49" s="55"/>
      <c r="O49" s="58"/>
      <c r="P49" s="55"/>
      <c r="Q49" s="58"/>
      <c r="R49" s="55"/>
      <c r="S49" s="58"/>
      <c r="T49" s="55"/>
      <c r="U49" s="55"/>
      <c r="V49" s="55"/>
    </row>
    <row r="50" spans="1:22" s="16" customFormat="1" x14ac:dyDescent="0.35">
      <c r="B50" s="34"/>
      <c r="C50" s="65"/>
      <c r="D50" s="65"/>
      <c r="E50" s="65"/>
      <c r="F50" s="65"/>
      <c r="G50" s="65"/>
      <c r="H50" s="65"/>
      <c r="I50" s="65"/>
    </row>
    <row r="51" spans="1:22" x14ac:dyDescent="0.35">
      <c r="A51" s="16"/>
      <c r="B51" s="16"/>
      <c r="C51" s="16"/>
      <c r="D51" s="16"/>
      <c r="E51" s="16"/>
      <c r="F51" s="16"/>
      <c r="G51" s="16"/>
      <c r="H51" s="16"/>
      <c r="I51" s="16"/>
      <c r="J51" s="16"/>
      <c r="K51" s="16"/>
      <c r="L51" s="16"/>
      <c r="M51" s="16"/>
      <c r="N51" s="16"/>
      <c r="O51" s="16"/>
      <c r="P51" s="16"/>
      <c r="Q51" s="16"/>
      <c r="R51" s="16"/>
      <c r="S51" s="16"/>
      <c r="T51" s="16"/>
      <c r="U51" s="16"/>
      <c r="V51" s="16"/>
    </row>
    <row r="52" spans="1:22" x14ac:dyDescent="0.35">
      <c r="A52" s="16"/>
      <c r="B52" s="16"/>
      <c r="C52" s="16"/>
      <c r="D52" s="16"/>
      <c r="E52" s="16"/>
      <c r="F52" s="16"/>
      <c r="G52" s="16"/>
      <c r="H52" s="16"/>
      <c r="I52" s="16"/>
      <c r="J52" s="16"/>
      <c r="K52" s="16"/>
      <c r="L52" s="16"/>
      <c r="M52" s="16"/>
      <c r="N52" s="16"/>
      <c r="O52" s="16"/>
      <c r="P52" s="16"/>
      <c r="Q52" s="16"/>
      <c r="R52" s="16"/>
      <c r="S52" s="16"/>
      <c r="T52" s="16"/>
      <c r="U52" s="16"/>
      <c r="V52" s="16"/>
    </row>
    <row r="53" spans="1:22" x14ac:dyDescent="0.35">
      <c r="A53" s="16"/>
      <c r="B53" s="16"/>
      <c r="C53" s="16"/>
      <c r="D53" s="16"/>
      <c r="E53" s="16"/>
      <c r="F53" s="16"/>
      <c r="G53" s="16"/>
      <c r="H53" s="16"/>
      <c r="I53" s="16"/>
      <c r="J53" s="16"/>
      <c r="K53" s="16"/>
      <c r="L53" s="16"/>
      <c r="M53" s="16"/>
      <c r="N53" s="16"/>
      <c r="O53" s="16"/>
      <c r="P53" s="16"/>
      <c r="Q53" s="16"/>
      <c r="R53" s="16"/>
      <c r="S53" s="16"/>
      <c r="T53" s="16"/>
      <c r="U53" s="16"/>
      <c r="V53" s="16"/>
    </row>
    <row r="54" spans="1:22" x14ac:dyDescent="0.35">
      <c r="A54" s="16"/>
      <c r="B54" s="34"/>
      <c r="C54" s="65"/>
      <c r="D54" s="65"/>
      <c r="E54" s="65"/>
      <c r="F54" s="65"/>
      <c r="G54" s="65"/>
      <c r="H54" s="65"/>
      <c r="I54" s="65"/>
      <c r="J54" s="65"/>
      <c r="K54" s="65"/>
      <c r="L54" s="65"/>
      <c r="M54" s="65"/>
      <c r="N54" s="65"/>
      <c r="O54" s="65"/>
      <c r="P54" s="65"/>
      <c r="Q54" s="65"/>
      <c r="R54" s="65"/>
      <c r="S54" s="65"/>
      <c r="T54" s="65"/>
      <c r="U54" s="65"/>
      <c r="V54" s="65"/>
    </row>
    <row r="55" spans="1:22" x14ac:dyDescent="0.35">
      <c r="A55" s="16"/>
      <c r="B55" s="65"/>
      <c r="C55" s="65"/>
      <c r="D55" s="65"/>
      <c r="E55" s="65"/>
      <c r="F55" s="65"/>
      <c r="G55" s="65"/>
      <c r="H55" s="65"/>
      <c r="I55" s="65"/>
      <c r="J55" s="65"/>
      <c r="K55" s="65"/>
      <c r="L55" s="65"/>
      <c r="M55" s="65"/>
      <c r="N55" s="65"/>
      <c r="O55" s="65"/>
      <c r="P55" s="65"/>
      <c r="Q55" s="65"/>
      <c r="R55" s="65"/>
      <c r="S55" s="65"/>
      <c r="T55" s="65"/>
      <c r="U55" s="65"/>
      <c r="V55" s="65"/>
    </row>
    <row r="56" spans="1:22" x14ac:dyDescent="0.35">
      <c r="A56" s="16"/>
      <c r="B56" s="65"/>
      <c r="C56" s="65"/>
      <c r="D56" s="65"/>
      <c r="E56" s="65"/>
      <c r="F56" s="65"/>
      <c r="G56" s="65"/>
      <c r="H56" s="65"/>
      <c r="I56" s="65"/>
      <c r="J56" s="65"/>
      <c r="K56" s="65"/>
      <c r="L56" s="65"/>
      <c r="M56" s="65"/>
      <c r="N56" s="65"/>
      <c r="O56" s="65"/>
      <c r="P56" s="65"/>
      <c r="Q56" s="65"/>
      <c r="R56" s="65"/>
      <c r="S56" s="65"/>
      <c r="T56" s="65"/>
      <c r="U56" s="65"/>
      <c r="V56" s="65"/>
    </row>
    <row r="57" spans="1:22" x14ac:dyDescent="0.35">
      <c r="A57" s="16"/>
      <c r="B57" s="16"/>
      <c r="C57" s="16"/>
      <c r="D57" s="16"/>
      <c r="E57" s="16"/>
      <c r="F57" s="16"/>
      <c r="G57" s="16"/>
      <c r="H57" s="16"/>
      <c r="I57" s="16"/>
      <c r="J57" s="16"/>
      <c r="K57" s="16"/>
      <c r="L57" s="16"/>
      <c r="M57" s="16"/>
      <c r="N57" s="16"/>
      <c r="O57" s="16"/>
      <c r="P57" s="16"/>
      <c r="Q57" s="16"/>
      <c r="R57" s="16"/>
      <c r="S57" s="16"/>
      <c r="T57" s="16"/>
      <c r="U57" s="16"/>
      <c r="V57" s="16"/>
    </row>
    <row r="58" spans="1:22" x14ac:dyDescent="0.35">
      <c r="A58" s="16"/>
      <c r="B58" s="16"/>
      <c r="C58" s="16"/>
      <c r="D58" s="16"/>
      <c r="E58" s="16"/>
      <c r="F58" s="16"/>
      <c r="G58" s="16"/>
      <c r="H58" s="16"/>
      <c r="I58" s="16"/>
      <c r="J58" s="16"/>
      <c r="K58" s="16"/>
      <c r="L58" s="16"/>
      <c r="M58" s="16"/>
      <c r="N58" s="16"/>
      <c r="O58" s="16"/>
      <c r="P58" s="16"/>
      <c r="Q58" s="16"/>
      <c r="R58" s="16"/>
      <c r="S58" s="16"/>
      <c r="T58" s="16"/>
      <c r="U58" s="16"/>
      <c r="V58" s="16"/>
    </row>
  </sheetData>
  <mergeCells count="10">
    <mergeCell ref="U3:V3"/>
    <mergeCell ref="S3:T3"/>
    <mergeCell ref="C3:D3"/>
    <mergeCell ref="Q3:R3"/>
    <mergeCell ref="O3:P3"/>
    <mergeCell ref="E3:F3"/>
    <mergeCell ref="G3:H3"/>
    <mergeCell ref="I3:J3"/>
    <mergeCell ref="K3:L3"/>
    <mergeCell ref="M3:N3"/>
  </mergeCells>
  <conditionalFormatting sqref="C6:C47">
    <cfRule type="cellIs" dxfId="1104" priority="23" operator="between">
      <formula>1</formula>
      <formula>3</formula>
    </cfRule>
  </conditionalFormatting>
  <conditionalFormatting sqref="E6:E47">
    <cfRule type="cellIs" dxfId="1103" priority="22" operator="between">
      <formula>1</formula>
      <formula>3</formula>
    </cfRule>
  </conditionalFormatting>
  <conditionalFormatting sqref="G6:G47">
    <cfRule type="cellIs" dxfId="1102" priority="21" operator="between">
      <formula>1</formula>
      <formula>3</formula>
    </cfRule>
  </conditionalFormatting>
  <conditionalFormatting sqref="I6:I47">
    <cfRule type="cellIs" dxfId="1101" priority="20" operator="between">
      <formula>1</formula>
      <formula>3</formula>
    </cfRule>
  </conditionalFormatting>
  <conditionalFormatting sqref="K6:K47">
    <cfRule type="cellIs" dxfId="1100" priority="19" operator="between">
      <formula>1</formula>
      <formula>3</formula>
    </cfRule>
  </conditionalFormatting>
  <conditionalFormatting sqref="M6:M47">
    <cfRule type="cellIs" dxfId="1099" priority="18" operator="between">
      <formula>1</formula>
      <formula>3</formula>
    </cfRule>
  </conditionalFormatting>
  <conditionalFormatting sqref="O6:O47">
    <cfRule type="cellIs" dxfId="1098" priority="17" operator="between">
      <formula>1</formula>
      <formula>3</formula>
    </cfRule>
  </conditionalFormatting>
  <conditionalFormatting sqref="Q6:Q47">
    <cfRule type="cellIs" dxfId="1097" priority="16" operator="between">
      <formula>1</formula>
      <formula>3</formula>
    </cfRule>
  </conditionalFormatting>
  <conditionalFormatting sqref="S17">
    <cfRule type="cellIs" dxfId="1096" priority="12" operator="between">
      <formula>1</formula>
      <formula>3</formula>
    </cfRule>
  </conditionalFormatting>
  <conditionalFormatting sqref="S32">
    <cfRule type="cellIs" dxfId="1095" priority="11" operator="between">
      <formula>1</formula>
      <formula>3</formula>
    </cfRule>
  </conditionalFormatting>
  <conditionalFormatting sqref="S47">
    <cfRule type="cellIs" dxfId="1094" priority="10" operator="between">
      <formula>1</formula>
      <formula>3</formula>
    </cfRule>
  </conditionalFormatting>
  <conditionalFormatting sqref="S21:S31">
    <cfRule type="cellIs" dxfId="1093" priority="9" operator="between">
      <formula>1</formula>
      <formula>3</formula>
    </cfRule>
  </conditionalFormatting>
  <conditionalFormatting sqref="S6:S16">
    <cfRule type="cellIs" dxfId="1092" priority="8" operator="between">
      <formula>1</formula>
      <formula>3</formula>
    </cfRule>
  </conditionalFormatting>
  <conditionalFormatting sqref="S36:S46">
    <cfRule type="cellIs" dxfId="1091" priority="7" operator="between">
      <formula>1</formula>
      <formula>3</formula>
    </cfRule>
  </conditionalFormatting>
  <conditionalFormatting sqref="U17">
    <cfRule type="cellIs" dxfId="1090" priority="6" operator="between">
      <formula>1</formula>
      <formula>3</formula>
    </cfRule>
  </conditionalFormatting>
  <conditionalFormatting sqref="U32">
    <cfRule type="cellIs" dxfId="1089" priority="5" operator="between">
      <formula>1</formula>
      <formula>3</formula>
    </cfRule>
  </conditionalFormatting>
  <conditionalFormatting sqref="U47">
    <cfRule type="cellIs" dxfId="1088" priority="4" operator="between">
      <formula>1</formula>
      <formula>3</formula>
    </cfRule>
  </conditionalFormatting>
  <conditionalFormatting sqref="U21:U31">
    <cfRule type="cellIs" dxfId="1087" priority="3" operator="between">
      <formula>1</formula>
      <formula>3</formula>
    </cfRule>
  </conditionalFormatting>
  <conditionalFormatting sqref="U6:U16">
    <cfRule type="cellIs" dxfId="1086" priority="2" operator="between">
      <formula>1</formula>
      <formula>3</formula>
    </cfRule>
  </conditionalFormatting>
  <conditionalFormatting sqref="U36:U46">
    <cfRule type="cellIs" dxfId="1085" priority="1" operator="between">
      <formula>1</formula>
      <formula>3</formula>
    </cfRule>
  </conditionalFormatting>
  <pageMargins left="0.51181102362204722" right="0.70866141732283472" top="0.55118110236220474" bottom="0.74803149606299213" header="0.31496062992125984" footer="0.31496062992125984"/>
  <pageSetup paperSize="12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7"/>
  <sheetViews>
    <sheetView showGridLines="0" zoomScaleNormal="100" workbookViewId="0">
      <pane ySplit="4" topLeftCell="A5" activePane="bottomLeft" state="frozen"/>
      <selection activeCell="H4" sqref="H4"/>
      <selection pane="bottomLeft"/>
    </sheetView>
  </sheetViews>
  <sheetFormatPr defaultRowHeight="12.75" x14ac:dyDescent="0.35"/>
  <cols>
    <col min="1" max="1" width="3.265625" customWidth="1"/>
    <col min="2" max="2" width="16.86328125" customWidth="1"/>
    <col min="3" max="13" width="10.59765625" customWidth="1"/>
    <col min="14" max="14" width="11.265625" customWidth="1"/>
    <col min="15" max="15" width="24.1328125" customWidth="1"/>
    <col min="16" max="25" width="9.86328125" customWidth="1"/>
  </cols>
  <sheetData>
    <row r="1" spans="1:13" ht="55.5" customHeight="1" x14ac:dyDescent="0.35">
      <c r="B1" s="25" t="s">
        <v>210</v>
      </c>
      <c r="C1" s="16"/>
      <c r="D1" s="16"/>
      <c r="E1" s="16"/>
      <c r="F1" s="16"/>
      <c r="G1" s="16"/>
      <c r="H1" s="16"/>
      <c r="I1" s="16"/>
      <c r="J1" s="16"/>
      <c r="K1" s="16"/>
      <c r="L1" s="16"/>
      <c r="M1" s="16"/>
    </row>
    <row r="2" spans="1:13" ht="15" x14ac:dyDescent="0.35">
      <c r="A2" s="16"/>
      <c r="B2" s="32" t="s">
        <v>274</v>
      </c>
      <c r="C2" s="16"/>
      <c r="D2" s="16"/>
      <c r="E2" s="16"/>
      <c r="F2" s="16"/>
      <c r="G2" s="16"/>
      <c r="H2" s="16"/>
      <c r="I2" s="16"/>
      <c r="J2" s="16"/>
      <c r="K2" s="16"/>
      <c r="L2" s="16"/>
      <c r="M2" s="16"/>
    </row>
    <row r="3" spans="1:13" ht="15" x14ac:dyDescent="0.35">
      <c r="A3" s="38"/>
      <c r="B3" s="48"/>
      <c r="C3" s="130">
        <v>41455</v>
      </c>
      <c r="D3" s="130">
        <v>41820</v>
      </c>
      <c r="E3" s="130" t="s">
        <v>213</v>
      </c>
      <c r="F3" s="130">
        <v>42551</v>
      </c>
      <c r="G3" s="130">
        <v>42916</v>
      </c>
      <c r="H3" s="130">
        <v>43281</v>
      </c>
      <c r="I3" s="130">
        <v>43646</v>
      </c>
      <c r="J3" s="130">
        <v>44012</v>
      </c>
      <c r="K3" s="130">
        <v>44377</v>
      </c>
      <c r="L3" s="130">
        <v>44742</v>
      </c>
    </row>
    <row r="4" spans="1:13" ht="15" x14ac:dyDescent="0.35">
      <c r="A4" s="38"/>
      <c r="B4" s="48"/>
      <c r="C4" s="49" t="s">
        <v>219</v>
      </c>
      <c r="D4" s="49" t="s">
        <v>219</v>
      </c>
      <c r="E4" s="49" t="s">
        <v>219</v>
      </c>
      <c r="F4" s="49" t="s">
        <v>219</v>
      </c>
      <c r="G4" s="49" t="s">
        <v>219</v>
      </c>
      <c r="H4" s="49" t="s">
        <v>219</v>
      </c>
      <c r="I4" s="49" t="s">
        <v>219</v>
      </c>
      <c r="J4" s="49" t="s">
        <v>219</v>
      </c>
      <c r="K4" s="49" t="s">
        <v>219</v>
      </c>
      <c r="L4" s="49" t="s">
        <v>219</v>
      </c>
    </row>
    <row r="5" spans="1:13" ht="15" x14ac:dyDescent="0.35">
      <c r="A5" s="15"/>
      <c r="B5" s="33" t="s">
        <v>258</v>
      </c>
      <c r="C5" s="40"/>
      <c r="D5" s="40"/>
      <c r="E5" s="40"/>
      <c r="F5" s="40"/>
      <c r="G5" s="40"/>
      <c r="H5" s="40"/>
      <c r="I5" s="40"/>
      <c r="J5" s="40"/>
    </row>
    <row r="6" spans="1:13" ht="12.75" customHeight="1" x14ac:dyDescent="0.35">
      <c r="A6" s="15"/>
      <c r="B6" s="34" t="s">
        <v>259</v>
      </c>
      <c r="C6" s="42">
        <v>60.354781148315311</v>
      </c>
      <c r="D6" s="42">
        <v>67.343555739743067</v>
      </c>
      <c r="E6" s="42">
        <v>60.295834455862163</v>
      </c>
      <c r="F6" s="42">
        <v>71.067793598822306</v>
      </c>
      <c r="G6" s="42">
        <v>94.340778495203324</v>
      </c>
      <c r="H6" s="42">
        <v>115.82452584334732</v>
      </c>
      <c r="I6" s="42">
        <v>114.40298155399348</v>
      </c>
      <c r="J6" s="42">
        <v>104.08068047231096</v>
      </c>
      <c r="K6" s="42">
        <v>119.46019743751313</v>
      </c>
      <c r="L6" s="42">
        <v>111.09819271660918</v>
      </c>
      <c r="M6" s="42"/>
    </row>
    <row r="7" spans="1:13" x14ac:dyDescent="0.35">
      <c r="A7" s="6"/>
      <c r="B7" s="34" t="s">
        <v>260</v>
      </c>
      <c r="C7" s="42">
        <v>276.82610588480247</v>
      </c>
      <c r="D7" s="42">
        <v>303.62197662577893</v>
      </c>
      <c r="E7" s="42">
        <v>295.85526133881416</v>
      </c>
      <c r="F7" s="42">
        <v>289.57833251518821</v>
      </c>
      <c r="G7" s="42">
        <v>304.95263322170018</v>
      </c>
      <c r="H7" s="42">
        <v>290.78516060288098</v>
      </c>
      <c r="I7" s="42">
        <v>315.87093513590349</v>
      </c>
      <c r="J7" s="42">
        <v>281.75562208675507</v>
      </c>
      <c r="K7" s="42">
        <v>286.29101415623313</v>
      </c>
      <c r="L7" s="42">
        <v>261.66633882131208</v>
      </c>
      <c r="M7" s="42"/>
    </row>
    <row r="8" spans="1:13" x14ac:dyDescent="0.35">
      <c r="A8" s="6"/>
      <c r="B8" s="34" t="s">
        <v>261</v>
      </c>
      <c r="C8" s="63">
        <v>401.13731029736681</v>
      </c>
      <c r="D8" s="63">
        <v>463.25289699618475</v>
      </c>
      <c r="E8" s="63">
        <v>450.63480537769266</v>
      </c>
      <c r="F8" s="63">
        <v>488.98807472254776</v>
      </c>
      <c r="G8" s="63">
        <v>499.09091275584456</v>
      </c>
      <c r="H8" s="42">
        <v>531.05996910623151</v>
      </c>
      <c r="I8" s="42">
        <v>507.46908727038812</v>
      </c>
      <c r="J8" s="42">
        <v>440.70645134065029</v>
      </c>
      <c r="K8" s="42">
        <v>432.39886713011344</v>
      </c>
      <c r="L8" s="42">
        <v>395.9001262994268</v>
      </c>
      <c r="M8" s="42"/>
    </row>
    <row r="9" spans="1:13" x14ac:dyDescent="0.35">
      <c r="A9" s="16"/>
      <c r="B9" s="34" t="s">
        <v>262</v>
      </c>
      <c r="C9" s="42">
        <v>440.12531411977324</v>
      </c>
      <c r="D9" s="42">
        <v>468.71563668352763</v>
      </c>
      <c r="E9" s="42">
        <v>471.87710659422589</v>
      </c>
      <c r="F9" s="42">
        <v>463.84530367508199</v>
      </c>
      <c r="G9" s="42">
        <v>488.80459798610855</v>
      </c>
      <c r="H9" s="42">
        <v>508.08797203303578</v>
      </c>
      <c r="I9" s="42">
        <v>554.10767533046885</v>
      </c>
      <c r="J9" s="42">
        <v>469.07991097753518</v>
      </c>
      <c r="K9" s="42">
        <v>505.27384381116445</v>
      </c>
      <c r="L9" s="42">
        <v>480.94107181153146</v>
      </c>
      <c r="M9" s="42"/>
    </row>
    <row r="10" spans="1:13" x14ac:dyDescent="0.35">
      <c r="A10" s="16"/>
      <c r="B10" s="34" t="s">
        <v>263</v>
      </c>
      <c r="C10" s="42">
        <v>376.58986080540978</v>
      </c>
      <c r="D10" s="42">
        <v>460.51795562558772</v>
      </c>
      <c r="E10" s="42">
        <v>461.61017246477775</v>
      </c>
      <c r="F10" s="42">
        <v>460.7306359057867</v>
      </c>
      <c r="G10" s="42">
        <v>471.21387283236993</v>
      </c>
      <c r="H10" s="42">
        <v>506.39197931863231</v>
      </c>
      <c r="I10" s="42">
        <v>491.97824580202661</v>
      </c>
      <c r="J10" s="42">
        <v>427.13187492073104</v>
      </c>
      <c r="K10" s="42">
        <v>469.05795840398878</v>
      </c>
      <c r="L10" s="42">
        <v>432.35496584234738</v>
      </c>
      <c r="M10" s="42"/>
    </row>
    <row r="11" spans="1:13" x14ac:dyDescent="0.35">
      <c r="A11" s="16"/>
      <c r="B11" s="34" t="s">
        <v>264</v>
      </c>
      <c r="C11" s="55">
        <v>307.68326261844334</v>
      </c>
      <c r="D11" s="55">
        <v>349.99245496098484</v>
      </c>
      <c r="E11" s="55">
        <v>347.36321961672627</v>
      </c>
      <c r="F11" s="55">
        <v>390.07460362190943</v>
      </c>
      <c r="G11" s="55">
        <v>407.18714535509542</v>
      </c>
      <c r="H11" s="42">
        <v>418.11914450878294</v>
      </c>
      <c r="I11" s="42">
        <v>436.44956716741819</v>
      </c>
      <c r="J11" s="42">
        <v>380.69867180562642</v>
      </c>
      <c r="K11" s="42">
        <v>386.14900314795381</v>
      </c>
      <c r="L11" s="42">
        <v>340.39089454357094</v>
      </c>
      <c r="M11" s="42"/>
    </row>
    <row r="12" spans="1:13" x14ac:dyDescent="0.35">
      <c r="A12" s="16"/>
      <c r="B12" s="34" t="s">
        <v>265</v>
      </c>
      <c r="C12" s="55">
        <v>230.01540568298529</v>
      </c>
      <c r="D12" s="55">
        <v>252.91910803861231</v>
      </c>
      <c r="E12" s="55">
        <v>269.97532984054902</v>
      </c>
      <c r="F12" s="55">
        <v>269.06778593490975</v>
      </c>
      <c r="G12" s="55">
        <v>298.8731014208721</v>
      </c>
      <c r="H12" s="42">
        <v>305.39057720745848</v>
      </c>
      <c r="I12" s="42">
        <v>316.46172910113432</v>
      </c>
      <c r="J12" s="42">
        <v>277.74749624377318</v>
      </c>
      <c r="K12" s="42">
        <v>282.32582705142363</v>
      </c>
      <c r="L12" s="42">
        <v>256.96184461192365</v>
      </c>
      <c r="M12" s="42"/>
    </row>
    <row r="13" spans="1:13" x14ac:dyDescent="0.35">
      <c r="A13" s="16"/>
      <c r="B13" s="34" t="s">
        <v>266</v>
      </c>
      <c r="C13" s="55">
        <v>150.79695379343519</v>
      </c>
      <c r="D13" s="55">
        <v>170.04256411353282</v>
      </c>
      <c r="E13" s="55">
        <v>171.02031465606802</v>
      </c>
      <c r="F13" s="55">
        <v>180.1235285026832</v>
      </c>
      <c r="G13" s="55">
        <v>188.53417313546024</v>
      </c>
      <c r="H13" s="42">
        <v>207.70243059409239</v>
      </c>
      <c r="I13" s="42">
        <v>222.70897962605849</v>
      </c>
      <c r="J13" s="42">
        <v>203.50689662260777</v>
      </c>
      <c r="K13" s="42">
        <v>198.37564169219976</v>
      </c>
      <c r="L13" s="42">
        <v>190.40478281029567</v>
      </c>
      <c r="M13" s="42"/>
    </row>
    <row r="14" spans="1:13" x14ac:dyDescent="0.35">
      <c r="A14" s="16"/>
      <c r="B14" s="34" t="s">
        <v>267</v>
      </c>
      <c r="C14" s="42">
        <v>117.45785070203655</v>
      </c>
      <c r="D14" s="42">
        <v>120.55915926158987</v>
      </c>
      <c r="E14" s="42">
        <v>125.28000369489412</v>
      </c>
      <c r="F14" s="42">
        <v>116.87014932147235</v>
      </c>
      <c r="G14" s="42">
        <v>114.37872555704639</v>
      </c>
      <c r="H14" s="42">
        <v>124.29610574896509</v>
      </c>
      <c r="I14" s="42">
        <v>143.51795041428136</v>
      </c>
      <c r="J14" s="42">
        <v>129.21059738719225</v>
      </c>
      <c r="K14" s="42">
        <v>132.04483134999867</v>
      </c>
      <c r="L14" s="42">
        <v>121.993819696359</v>
      </c>
      <c r="M14" s="42"/>
    </row>
    <row r="15" spans="1:13" x14ac:dyDescent="0.35">
      <c r="A15" s="16"/>
      <c r="B15" s="34" t="s">
        <v>275</v>
      </c>
      <c r="C15" s="55">
        <v>83.719030765042191</v>
      </c>
      <c r="D15" s="55">
        <v>94.407209764785449</v>
      </c>
      <c r="E15" s="55">
        <v>90.651706945365916</v>
      </c>
      <c r="F15" s="55">
        <v>103.21174434258606</v>
      </c>
      <c r="G15" s="55">
        <v>95.554528535205293</v>
      </c>
      <c r="H15" s="42">
        <v>96.928352770126438</v>
      </c>
      <c r="I15" s="42">
        <v>96.3</v>
      </c>
      <c r="J15" s="42">
        <v>95.851656490899899</v>
      </c>
      <c r="K15" s="42">
        <v>81.14378450039429</v>
      </c>
      <c r="L15" s="42">
        <v>89.293331437508883</v>
      </c>
      <c r="M15" s="42"/>
    </row>
    <row r="16" spans="1:13" x14ac:dyDescent="0.35">
      <c r="A16" s="16"/>
      <c r="B16" s="34" t="s">
        <v>276</v>
      </c>
      <c r="C16" s="42">
        <v>35.231356959376143</v>
      </c>
      <c r="D16" s="42">
        <v>43.105196965394136</v>
      </c>
      <c r="E16" s="42">
        <v>48.82129688009833</v>
      </c>
      <c r="F16" s="42">
        <v>52.017149032694796</v>
      </c>
      <c r="G16" s="42">
        <v>54.213697238050308</v>
      </c>
      <c r="H16" s="42">
        <v>55.689214561959204</v>
      </c>
      <c r="I16" s="42">
        <v>60.5</v>
      </c>
      <c r="J16" s="42">
        <v>58.239314015228956</v>
      </c>
      <c r="K16" s="42">
        <v>56.273497178343078</v>
      </c>
      <c r="L16" s="42">
        <v>54.69754832112217</v>
      </c>
      <c r="M16" s="42"/>
    </row>
    <row r="17" spans="1:13" x14ac:dyDescent="0.35">
      <c r="A17" s="16"/>
      <c r="B17" s="51" t="s">
        <v>269</v>
      </c>
      <c r="C17" s="64">
        <v>227.45820043173069</v>
      </c>
      <c r="D17" s="64">
        <v>256.21306583378339</v>
      </c>
      <c r="E17" s="64">
        <v>256.07312437919489</v>
      </c>
      <c r="F17" s="64">
        <v>263.73285693131169</v>
      </c>
      <c r="G17" s="64">
        <v>276.01219704711815</v>
      </c>
      <c r="H17" s="64">
        <v>288.29650942829448</v>
      </c>
      <c r="I17" s="64">
        <v>297.91966816015707</v>
      </c>
      <c r="J17" s="64">
        <v>261.98228212311653</v>
      </c>
      <c r="K17" s="64">
        <v>267.15487481461685</v>
      </c>
      <c r="L17" s="64">
        <v>245.86968551193624</v>
      </c>
      <c r="M17" s="64"/>
    </row>
    <row r="18" spans="1:13" x14ac:dyDescent="0.35">
      <c r="A18" s="16"/>
      <c r="B18" s="61"/>
      <c r="C18" s="62"/>
      <c r="D18" s="62"/>
      <c r="E18" s="62"/>
      <c r="F18" s="62"/>
      <c r="G18" s="62"/>
      <c r="H18" s="62"/>
      <c r="I18" s="62"/>
      <c r="J18" s="62"/>
      <c r="K18" s="62"/>
      <c r="L18" s="62"/>
      <c r="M18" s="62"/>
    </row>
    <row r="19" spans="1:13" x14ac:dyDescent="0.35">
      <c r="A19" s="16"/>
      <c r="B19" s="34"/>
      <c r="C19" s="41"/>
      <c r="D19" s="41"/>
      <c r="E19" s="41"/>
      <c r="F19" s="41"/>
      <c r="G19" s="41"/>
      <c r="H19" s="62"/>
      <c r="I19" s="62"/>
      <c r="J19" s="62"/>
      <c r="K19" s="62"/>
      <c r="L19" s="62"/>
      <c r="M19" s="62"/>
    </row>
    <row r="20" spans="1:13" x14ac:dyDescent="0.35">
      <c r="A20" s="16"/>
      <c r="B20" s="33" t="s">
        <v>271</v>
      </c>
      <c r="C20" s="41"/>
      <c r="D20" s="41"/>
      <c r="E20" s="41"/>
      <c r="F20" s="41"/>
      <c r="G20" s="41"/>
      <c r="H20" s="62"/>
      <c r="I20" s="62"/>
      <c r="J20" s="62"/>
      <c r="K20" s="62"/>
      <c r="L20" s="62"/>
      <c r="M20" s="62"/>
    </row>
    <row r="21" spans="1:13" x14ac:dyDescent="0.35">
      <c r="A21" s="16"/>
      <c r="B21" s="34" t="s">
        <v>259</v>
      </c>
      <c r="C21" s="42">
        <v>8.2486699019783067</v>
      </c>
      <c r="D21" s="42">
        <v>8.1696009149953017</v>
      </c>
      <c r="E21" s="42">
        <v>4.0463441280802792</v>
      </c>
      <c r="F21" s="42">
        <v>8.0090769538810651</v>
      </c>
      <c r="G21" s="42">
        <v>5.128139382828425</v>
      </c>
      <c r="H21" s="42">
        <v>6.3</v>
      </c>
      <c r="I21" s="42">
        <v>4.9564452374756822</v>
      </c>
      <c r="J21" s="42">
        <v>6.355582107765251</v>
      </c>
      <c r="K21" s="42">
        <v>8.3076028412001719</v>
      </c>
      <c r="L21" s="42">
        <v>6.7968951782825604</v>
      </c>
      <c r="M21" s="42"/>
    </row>
    <row r="22" spans="1:13" x14ac:dyDescent="0.35">
      <c r="A22" s="16"/>
      <c r="B22" s="34" t="s">
        <v>260</v>
      </c>
      <c r="C22" s="42">
        <v>21.606014328715865</v>
      </c>
      <c r="D22" s="42">
        <v>23.299048136804245</v>
      </c>
      <c r="E22" s="42">
        <v>21.687583135735355</v>
      </c>
      <c r="F22" s="42">
        <v>23.580345310576728</v>
      </c>
      <c r="G22" s="42">
        <v>24.165945349813043</v>
      </c>
      <c r="H22" s="42">
        <v>27.582877928525864</v>
      </c>
      <c r="I22" s="42">
        <v>32.19261348955223</v>
      </c>
      <c r="J22" s="42">
        <v>19.029989533505756</v>
      </c>
      <c r="K22" s="42">
        <v>16.558092886170208</v>
      </c>
      <c r="L22" s="42">
        <v>18.598095163516408</v>
      </c>
      <c r="M22" s="42"/>
    </row>
    <row r="23" spans="1:13" x14ac:dyDescent="0.35">
      <c r="A23" s="16"/>
      <c r="B23" s="34" t="s">
        <v>261</v>
      </c>
      <c r="C23" s="63">
        <v>26.901454046389048</v>
      </c>
      <c r="D23" s="63">
        <v>24.905714082402334</v>
      </c>
      <c r="E23" s="63">
        <v>33.322956447772846</v>
      </c>
      <c r="F23" s="63">
        <v>36.485540994724623</v>
      </c>
      <c r="G23" s="63">
        <v>38.198786484867249</v>
      </c>
      <c r="H23" s="42">
        <v>48.544829584158727</v>
      </c>
      <c r="I23" s="42">
        <v>38.500684244833856</v>
      </c>
      <c r="J23" s="42">
        <v>28.646490993317077</v>
      </c>
      <c r="K23" s="42">
        <v>33.15074115585584</v>
      </c>
      <c r="L23" s="42">
        <v>25.10502267820382</v>
      </c>
      <c r="M23" s="42"/>
    </row>
    <row r="24" spans="1:13" x14ac:dyDescent="0.35">
      <c r="A24" s="16"/>
      <c r="B24" s="34" t="s">
        <v>262</v>
      </c>
      <c r="C24" s="42">
        <v>30.963291826643676</v>
      </c>
      <c r="D24" s="42">
        <v>36.600206791168368</v>
      </c>
      <c r="E24" s="42">
        <v>34.088293106196105</v>
      </c>
      <c r="F24" s="42">
        <v>28.684945113284126</v>
      </c>
      <c r="G24" s="42">
        <v>42.186561957456469</v>
      </c>
      <c r="H24" s="42">
        <v>44.38753063918044</v>
      </c>
      <c r="I24" s="42">
        <v>43.784504092899297</v>
      </c>
      <c r="J24" s="42">
        <v>32.875659821880411</v>
      </c>
      <c r="K24" s="42">
        <v>29.818368860677396</v>
      </c>
      <c r="L24" s="42">
        <v>25.427744751674958</v>
      </c>
      <c r="M24" s="42"/>
    </row>
    <row r="25" spans="1:13" x14ac:dyDescent="0.35">
      <c r="A25" s="16"/>
      <c r="B25" s="34" t="s">
        <v>263</v>
      </c>
      <c r="C25" s="42">
        <v>29.341238604975867</v>
      </c>
      <c r="D25" s="42">
        <v>32.226714939600086</v>
      </c>
      <c r="E25" s="42">
        <v>30.789094701296122</v>
      </c>
      <c r="F25" s="42">
        <v>26.569534888214722</v>
      </c>
      <c r="G25" s="42">
        <v>37.917497075266233</v>
      </c>
      <c r="H25" s="42">
        <v>42.731842271043227</v>
      </c>
      <c r="I25" s="42">
        <v>40.816154781591493</v>
      </c>
      <c r="J25" s="42">
        <v>26.175691239600198</v>
      </c>
      <c r="K25" s="42">
        <v>27.697871616408218</v>
      </c>
      <c r="L25" s="42">
        <v>24.616850631303105</v>
      </c>
      <c r="M25" s="42"/>
    </row>
    <row r="26" spans="1:13" x14ac:dyDescent="0.35">
      <c r="A26" s="16"/>
      <c r="B26" s="34" t="s">
        <v>264</v>
      </c>
      <c r="C26" s="55">
        <v>25.999810910466106</v>
      </c>
      <c r="D26" s="55">
        <v>29.175372221281084</v>
      </c>
      <c r="E26" s="55">
        <v>27.826382240165259</v>
      </c>
      <c r="F26" s="55">
        <v>28.239798970922582</v>
      </c>
      <c r="G26" s="55">
        <v>23.978055283804263</v>
      </c>
      <c r="H26" s="42">
        <v>30.31630006400108</v>
      </c>
      <c r="I26" s="42">
        <v>31.119984296377154</v>
      </c>
      <c r="J26" s="42">
        <v>18.33189185123905</v>
      </c>
      <c r="K26" s="42">
        <v>21.78901740803412</v>
      </c>
      <c r="L26" s="42">
        <v>14.905552996016151</v>
      </c>
      <c r="M26" s="42"/>
    </row>
    <row r="27" spans="1:13" x14ac:dyDescent="0.35">
      <c r="A27" s="16"/>
      <c r="B27" s="34" t="s">
        <v>265</v>
      </c>
      <c r="C27" s="55">
        <v>17.591059602649008</v>
      </c>
      <c r="D27" s="55">
        <v>19.934064249022466</v>
      </c>
      <c r="E27" s="55">
        <v>23.047939714606382</v>
      </c>
      <c r="F27" s="55">
        <v>21.35186416332235</v>
      </c>
      <c r="G27" s="55">
        <v>22.261902001252231</v>
      </c>
      <c r="H27" s="42">
        <v>19.139453705307098</v>
      </c>
      <c r="I27" s="42">
        <v>21.281798176104616</v>
      </c>
      <c r="J27" s="42">
        <v>16.301320859804111</v>
      </c>
      <c r="K27" s="42">
        <v>15.328660414431235</v>
      </c>
      <c r="L27" s="42">
        <v>13.37728727724428</v>
      </c>
      <c r="M27" s="42"/>
    </row>
    <row r="28" spans="1:13" x14ac:dyDescent="0.35">
      <c r="A28" s="16"/>
      <c r="B28" s="34" t="s">
        <v>266</v>
      </c>
      <c r="C28" s="55">
        <v>15.191358736078953</v>
      </c>
      <c r="D28" s="55">
        <v>14.992116214749142</v>
      </c>
      <c r="E28" s="55">
        <v>13.360808637248907</v>
      </c>
      <c r="F28" s="55">
        <v>15.379883112888344</v>
      </c>
      <c r="G28" s="55">
        <v>17.645842891498233</v>
      </c>
      <c r="H28" s="42">
        <v>15.582509387205253</v>
      </c>
      <c r="I28" s="42">
        <v>13.897298960680573</v>
      </c>
      <c r="J28" s="42">
        <v>7.7594568380213378</v>
      </c>
      <c r="K28" s="42">
        <v>10.438561945747946</v>
      </c>
      <c r="L28" s="42">
        <v>8.9305018942064542</v>
      </c>
      <c r="M28" s="42"/>
    </row>
    <row r="29" spans="1:13" x14ac:dyDescent="0.35">
      <c r="A29" s="16"/>
      <c r="B29" s="34" t="s">
        <v>267</v>
      </c>
      <c r="C29" s="42">
        <v>6.9475402812595899</v>
      </c>
      <c r="D29" s="42">
        <v>7.9190895309636398</v>
      </c>
      <c r="E29" s="42">
        <v>9.412911191951407</v>
      </c>
      <c r="F29" s="42">
        <v>11.380078359968136</v>
      </c>
      <c r="G29" s="42">
        <v>11.548374566279797</v>
      </c>
      <c r="H29" s="42">
        <v>8.2470825945321842</v>
      </c>
      <c r="I29" s="42">
        <v>14.210456866188247</v>
      </c>
      <c r="J29" s="42">
        <v>10.529218581563839</v>
      </c>
      <c r="K29" s="42">
        <v>11.070296382025864</v>
      </c>
      <c r="L29" s="42">
        <v>8.1830549389850962</v>
      </c>
      <c r="M29" s="42"/>
    </row>
    <row r="30" spans="1:13" x14ac:dyDescent="0.35">
      <c r="A30" s="16"/>
      <c r="B30" s="34" t="s">
        <v>275</v>
      </c>
      <c r="C30" s="55">
        <v>4.5558679579298138</v>
      </c>
      <c r="D30" s="55">
        <v>1.2749410339771785</v>
      </c>
      <c r="E30" s="55">
        <v>2.4934391382674339</v>
      </c>
      <c r="F30" s="55">
        <v>3.6434518062412331</v>
      </c>
      <c r="G30" s="55">
        <v>2.3551300620576772</v>
      </c>
      <c r="H30" s="42">
        <v>2.8726221869847235</v>
      </c>
      <c r="I30" s="42">
        <v>4.5</v>
      </c>
      <c r="J30" s="42">
        <v>4.35998190607509</v>
      </c>
      <c r="K30" s="42">
        <v>4.2628244409039322</v>
      </c>
      <c r="L30" s="42">
        <v>4.7738520211959026</v>
      </c>
      <c r="M30" s="42"/>
    </row>
    <row r="31" spans="1:13" x14ac:dyDescent="0.35">
      <c r="A31" s="16"/>
      <c r="B31" s="34" t="s">
        <v>276</v>
      </c>
      <c r="C31" s="42">
        <v>1.5540809054519378</v>
      </c>
      <c r="D31" s="42">
        <v>1.2925073349791261</v>
      </c>
      <c r="E31" s="42">
        <v>1.2552590122366833</v>
      </c>
      <c r="F31" s="42">
        <v>0.8115285749355341</v>
      </c>
      <c r="G31" s="42">
        <v>1.5671402041983686</v>
      </c>
      <c r="H31" s="42">
        <v>1.1401923504495208</v>
      </c>
      <c r="I31" s="42">
        <v>1.1000000000000001</v>
      </c>
      <c r="J31" s="42">
        <v>0.89250173591587634</v>
      </c>
      <c r="K31" s="42">
        <v>0.69031692450003801</v>
      </c>
      <c r="L31" s="42">
        <v>1.1907678070820065</v>
      </c>
      <c r="M31" s="42"/>
    </row>
    <row r="32" spans="1:13" x14ac:dyDescent="0.35">
      <c r="A32" s="16"/>
      <c r="B32" s="51" t="s">
        <v>269</v>
      </c>
      <c r="C32" s="64">
        <v>16.52151025937453</v>
      </c>
      <c r="D32" s="64">
        <v>17.492919891474958</v>
      </c>
      <c r="E32" s="64">
        <v>17.822497240899626</v>
      </c>
      <c r="F32" s="64">
        <v>17.745669724892366</v>
      </c>
      <c r="G32" s="64">
        <v>20.19605710823533</v>
      </c>
      <c r="H32" s="64">
        <v>22.032871019339488</v>
      </c>
      <c r="I32" s="64">
        <v>21.875602767967575</v>
      </c>
      <c r="J32" s="64">
        <v>15.090578959026463</v>
      </c>
      <c r="K32" s="64">
        <v>15.418702172949068</v>
      </c>
      <c r="L32" s="64">
        <v>12.974402600630109</v>
      </c>
      <c r="M32" s="64"/>
    </row>
    <row r="33" spans="1:13" x14ac:dyDescent="0.35">
      <c r="A33" s="16"/>
      <c r="B33" s="61"/>
      <c r="C33" s="62"/>
      <c r="D33" s="62"/>
      <c r="E33" s="62"/>
      <c r="F33" s="62"/>
      <c r="G33" s="62"/>
      <c r="H33" s="62"/>
      <c r="I33" s="62"/>
      <c r="J33" s="62"/>
      <c r="K33" s="62"/>
      <c r="L33" s="62"/>
      <c r="M33" s="62"/>
    </row>
    <row r="34" spans="1:13" x14ac:dyDescent="0.35">
      <c r="A34" s="16"/>
      <c r="B34" s="34"/>
      <c r="C34" s="65"/>
      <c r="D34" s="65"/>
      <c r="E34" s="65"/>
      <c r="F34" s="65"/>
      <c r="G34" s="65"/>
      <c r="H34" s="62"/>
      <c r="I34" s="62"/>
      <c r="J34" s="62"/>
      <c r="K34" s="62"/>
      <c r="L34" s="62"/>
      <c r="M34" s="62"/>
    </row>
    <row r="35" spans="1:13" x14ac:dyDescent="0.35">
      <c r="A35" s="16"/>
      <c r="B35" s="33" t="s">
        <v>273</v>
      </c>
      <c r="C35" s="65"/>
      <c r="D35" s="65"/>
      <c r="E35" s="65"/>
      <c r="F35" s="65"/>
      <c r="G35" s="65"/>
      <c r="H35" s="42"/>
      <c r="I35" s="42"/>
      <c r="J35" s="42"/>
      <c r="K35" s="42"/>
      <c r="L35" s="42"/>
      <c r="M35" s="42"/>
    </row>
    <row r="36" spans="1:13" x14ac:dyDescent="0.35">
      <c r="A36" s="16"/>
      <c r="B36" s="34" t="s">
        <v>259</v>
      </c>
      <c r="C36" s="42">
        <v>34.909872109026217</v>
      </c>
      <c r="D36" s="42">
        <v>38.497534166561572</v>
      </c>
      <c r="E36" s="42">
        <v>32.875271220987571</v>
      </c>
      <c r="F36" s="42">
        <v>40.334909864487713</v>
      </c>
      <c r="G36" s="42">
        <v>50.7455206114522</v>
      </c>
      <c r="H36" s="42">
        <v>62.248080170596715</v>
      </c>
      <c r="I36" s="42">
        <v>61.030509211981318</v>
      </c>
      <c r="J36" s="42">
        <v>56.699124861333658</v>
      </c>
      <c r="K36" s="42">
        <v>65.364321862007159</v>
      </c>
      <c r="L36" s="42">
        <v>60.27607768327902</v>
      </c>
      <c r="M36" s="42"/>
    </row>
    <row r="37" spans="1:13" x14ac:dyDescent="0.35">
      <c r="A37" s="16"/>
      <c r="B37" s="34" t="s">
        <v>260</v>
      </c>
      <c r="C37" s="42">
        <v>151.57685717797148</v>
      </c>
      <c r="D37" s="42">
        <v>166.15131195265877</v>
      </c>
      <c r="E37" s="42">
        <v>161.84126834554408</v>
      </c>
      <c r="F37" s="42">
        <v>159.64504893017084</v>
      </c>
      <c r="G37" s="42">
        <v>167.42740687657502</v>
      </c>
      <c r="H37" s="42">
        <v>163.00003766368008</v>
      </c>
      <c r="I37" s="42">
        <v>179.01407385761024</v>
      </c>
      <c r="J37" s="42">
        <v>155.39158888419686</v>
      </c>
      <c r="K37" s="42">
        <v>156.34686212303541</v>
      </c>
      <c r="L37" s="42">
        <v>144.23497532636119</v>
      </c>
      <c r="M37" s="42"/>
    </row>
    <row r="38" spans="1:13" x14ac:dyDescent="0.35">
      <c r="A38" s="16"/>
      <c r="B38" s="34" t="s">
        <v>261</v>
      </c>
      <c r="C38" s="63">
        <v>214.67953683741831</v>
      </c>
      <c r="D38" s="63">
        <v>244.22493583262033</v>
      </c>
      <c r="E38" s="63">
        <v>241.59576197107</v>
      </c>
      <c r="F38" s="63">
        <v>262.31989696418475</v>
      </c>
      <c r="G38" s="63">
        <v>268.34423754403622</v>
      </c>
      <c r="H38" s="42">
        <v>289.935028729392</v>
      </c>
      <c r="I38" s="42">
        <v>274.53697918441691</v>
      </c>
      <c r="J38" s="42">
        <v>237.44003569967646</v>
      </c>
      <c r="K38" s="42">
        <v>236.91004374913044</v>
      </c>
      <c r="L38" s="42">
        <v>213.56794258766988</v>
      </c>
      <c r="M38" s="42"/>
    </row>
    <row r="39" spans="1:13" x14ac:dyDescent="0.35">
      <c r="A39" s="16"/>
      <c r="B39" s="34" t="s">
        <v>262</v>
      </c>
      <c r="C39" s="42">
        <v>235.4404619208415</v>
      </c>
      <c r="D39" s="42">
        <v>252.49866081852602</v>
      </c>
      <c r="E39" s="42">
        <v>252.06553703963033</v>
      </c>
      <c r="F39" s="42">
        <v>244.50247092082265</v>
      </c>
      <c r="G39" s="42">
        <v>263.4363812397271</v>
      </c>
      <c r="H39" s="42">
        <v>273.47437668312944</v>
      </c>
      <c r="I39" s="42">
        <v>295.44805440412506</v>
      </c>
      <c r="J39" s="42">
        <v>247.76412555381467</v>
      </c>
      <c r="K39" s="42">
        <v>263.84125614178532</v>
      </c>
      <c r="L39" s="42">
        <v>249.72768535484994</v>
      </c>
      <c r="M39" s="42"/>
    </row>
    <row r="40" spans="1:13" x14ac:dyDescent="0.35">
      <c r="A40" s="16"/>
      <c r="B40" s="34" t="s">
        <v>263</v>
      </c>
      <c r="C40" s="42">
        <v>201.74180614955895</v>
      </c>
      <c r="D40" s="42">
        <v>245.36587340132752</v>
      </c>
      <c r="E40" s="42">
        <v>245.20503181678717</v>
      </c>
      <c r="F40" s="42">
        <v>242.65189401935879</v>
      </c>
      <c r="G40" s="42">
        <v>254.56117676163964</v>
      </c>
      <c r="H40" s="42">
        <v>273.80368342194942</v>
      </c>
      <c r="I40" s="42">
        <v>265.21496370742602</v>
      </c>
      <c r="J40" s="42">
        <v>225.066616877358</v>
      </c>
      <c r="K40" s="42">
        <v>245.88950377937567</v>
      </c>
      <c r="L40" s="42">
        <v>227.07873995286516</v>
      </c>
      <c r="M40" s="42"/>
    </row>
    <row r="41" spans="1:13" x14ac:dyDescent="0.35">
      <c r="A41" s="16"/>
      <c r="B41" s="34" t="s">
        <v>264</v>
      </c>
      <c r="C41" s="55">
        <v>164.3225244559072</v>
      </c>
      <c r="D41" s="55">
        <v>186.86848143637499</v>
      </c>
      <c r="E41" s="55">
        <v>184.66666346481728</v>
      </c>
      <c r="F41" s="55">
        <v>206.22869010734593</v>
      </c>
      <c r="G41" s="55">
        <v>214.09498954897484</v>
      </c>
      <c r="H41" s="42">
        <v>223.22076364234374</v>
      </c>
      <c r="I41" s="42">
        <v>233.04758975936033</v>
      </c>
      <c r="J41" s="42">
        <v>199.07647363709182</v>
      </c>
      <c r="K41" s="42">
        <v>203.42687094599304</v>
      </c>
      <c r="L41" s="42">
        <v>175.72483638623817</v>
      </c>
      <c r="M41" s="42"/>
    </row>
    <row r="42" spans="1:13" x14ac:dyDescent="0.35">
      <c r="A42" s="16"/>
      <c r="B42" s="34" t="s">
        <v>265</v>
      </c>
      <c r="C42" s="55">
        <v>122.03332772260562</v>
      </c>
      <c r="D42" s="55">
        <v>134.65515049464364</v>
      </c>
      <c r="E42" s="55">
        <v>144.55317037168999</v>
      </c>
      <c r="F42" s="55">
        <v>142.8804500981376</v>
      </c>
      <c r="G42" s="55">
        <v>156.77304837806608</v>
      </c>
      <c r="H42" s="42">
        <v>158.2971349623576</v>
      </c>
      <c r="I42" s="42">
        <v>165.09313481909413</v>
      </c>
      <c r="J42" s="42">
        <v>144.04016451146762</v>
      </c>
      <c r="K42" s="42">
        <v>146.61683425686985</v>
      </c>
      <c r="L42" s="42">
        <v>133.34852698368056</v>
      </c>
      <c r="M42" s="42"/>
    </row>
    <row r="43" spans="1:13" x14ac:dyDescent="0.35">
      <c r="A43" s="16"/>
      <c r="B43" s="34" t="s">
        <v>266</v>
      </c>
      <c r="C43" s="55">
        <v>81.933415798784296</v>
      </c>
      <c r="D43" s="55">
        <v>91.208499475616833</v>
      </c>
      <c r="E43" s="55">
        <v>90.767363508904097</v>
      </c>
      <c r="F43" s="55">
        <v>96.156609852394368</v>
      </c>
      <c r="G43" s="55">
        <v>101.22787089196436</v>
      </c>
      <c r="H43" s="42">
        <v>109.23499435790949</v>
      </c>
      <c r="I43" s="42">
        <v>115.4699090005353</v>
      </c>
      <c r="J43" s="42">
        <v>102.79748894677485</v>
      </c>
      <c r="K43" s="42">
        <v>101.50024702469757</v>
      </c>
      <c r="L43" s="42">
        <v>97.477616251083091</v>
      </c>
      <c r="M43" s="42"/>
    </row>
    <row r="44" spans="1:13" x14ac:dyDescent="0.35">
      <c r="A44" s="16"/>
      <c r="B44" s="34" t="s">
        <v>267</v>
      </c>
      <c r="C44" s="42">
        <v>61.108815020369605</v>
      </c>
      <c r="D44" s="42">
        <v>63.143508760801431</v>
      </c>
      <c r="E44" s="42">
        <v>66.136257648771249</v>
      </c>
      <c r="F44" s="42">
        <v>62.91626593347506</v>
      </c>
      <c r="G44" s="42">
        <v>61.769010755864691</v>
      </c>
      <c r="H44" s="42">
        <v>64.899089829837749</v>
      </c>
      <c r="I44" s="42">
        <v>77.248999274327588</v>
      </c>
      <c r="J44" s="42">
        <v>68.249013608595774</v>
      </c>
      <c r="K44" s="42">
        <v>69.849564733730872</v>
      </c>
      <c r="L44" s="42">
        <v>63.679078409123662</v>
      </c>
      <c r="M44" s="42"/>
    </row>
    <row r="45" spans="1:13" x14ac:dyDescent="0.35">
      <c r="A45" s="16"/>
      <c r="B45" s="34" t="s">
        <v>275</v>
      </c>
      <c r="C45" s="55">
        <v>43.251443932820528</v>
      </c>
      <c r="D45" s="55">
        <v>46.697994598707474</v>
      </c>
      <c r="E45" s="55">
        <v>45.417908729194117</v>
      </c>
      <c r="F45" s="55">
        <v>52.078623128521933</v>
      </c>
      <c r="G45" s="55">
        <v>47.581525033337378</v>
      </c>
      <c r="H45" s="42">
        <v>48.358768661144474</v>
      </c>
      <c r="I45" s="42">
        <v>49</v>
      </c>
      <c r="J45" s="42">
        <v>48.646338308569625</v>
      </c>
      <c r="K45" s="42">
        <v>41.36025610270579</v>
      </c>
      <c r="L45" s="42">
        <v>45.560337256279645</v>
      </c>
      <c r="M45" s="42"/>
    </row>
    <row r="46" spans="1:13" x14ac:dyDescent="0.35">
      <c r="A46" s="16"/>
      <c r="B46" s="34" t="s">
        <v>276</v>
      </c>
      <c r="C46" s="42">
        <v>16.972206507216196</v>
      </c>
      <c r="D46" s="42">
        <v>20.498533656029945</v>
      </c>
      <c r="E46" s="42">
        <v>23.148200425023543</v>
      </c>
      <c r="F46" s="42">
        <v>24.400598744736911</v>
      </c>
      <c r="G46" s="42">
        <v>25.963596304970295</v>
      </c>
      <c r="H46" s="42">
        <v>26.414178396669573</v>
      </c>
      <c r="I46" s="42">
        <v>28.6</v>
      </c>
      <c r="J46" s="42">
        <v>27.479050814222465</v>
      </c>
      <c r="K46" s="42">
        <v>26.467561504690124</v>
      </c>
      <c r="L46" s="42">
        <v>25.905099460020562</v>
      </c>
      <c r="M46" s="42"/>
    </row>
    <row r="47" spans="1:13" x14ac:dyDescent="0.35">
      <c r="A47" s="16"/>
      <c r="B47" s="51" t="s">
        <v>269</v>
      </c>
      <c r="C47" s="64">
        <v>119.77928311874749</v>
      </c>
      <c r="D47" s="64">
        <v>134.3994413837712</v>
      </c>
      <c r="E47" s="64">
        <v>134.42475542432743</v>
      </c>
      <c r="F47" s="64">
        <v>138.07374523180673</v>
      </c>
      <c r="G47" s="64">
        <v>145.41850371660087</v>
      </c>
      <c r="H47" s="64">
        <v>152.37489629544993</v>
      </c>
      <c r="I47" s="64">
        <v>157.16721897630251</v>
      </c>
      <c r="J47" s="64">
        <v>136.1438635690368</v>
      </c>
      <c r="K47" s="64">
        <v>138.73264693622662</v>
      </c>
      <c r="L47" s="64">
        <v>126.90571106614709</v>
      </c>
      <c r="M47" s="64"/>
    </row>
    <row r="48" spans="1:13" x14ac:dyDescent="0.35">
      <c r="A48" s="16"/>
      <c r="B48" s="61"/>
      <c r="C48" s="62"/>
      <c r="D48" s="62"/>
      <c r="E48" s="62"/>
      <c r="F48" s="62"/>
      <c r="G48" s="62"/>
      <c r="H48" s="62"/>
      <c r="I48" s="62"/>
    </row>
    <row r="49" spans="1:9" x14ac:dyDescent="0.35">
      <c r="A49" s="16"/>
      <c r="B49" s="34" t="s">
        <v>237</v>
      </c>
      <c r="C49" s="65"/>
      <c r="D49" s="65"/>
      <c r="E49" s="65"/>
      <c r="F49" s="65"/>
      <c r="G49" s="65"/>
      <c r="H49" s="65"/>
      <c r="I49" s="65"/>
    </row>
    <row r="50" spans="1:9" x14ac:dyDescent="0.35">
      <c r="A50" s="16"/>
      <c r="B50" s="34"/>
      <c r="C50" s="65"/>
      <c r="D50" s="65"/>
      <c r="E50" s="65"/>
      <c r="F50" s="65"/>
      <c r="G50" s="65"/>
      <c r="H50" s="65"/>
      <c r="I50" s="65"/>
    </row>
    <row r="51" spans="1:9" x14ac:dyDescent="0.35">
      <c r="A51" s="16"/>
      <c r="B51" s="34"/>
      <c r="C51" s="65"/>
      <c r="D51" s="65"/>
      <c r="E51" s="65"/>
      <c r="F51" s="65"/>
      <c r="G51" s="65"/>
      <c r="H51" s="65"/>
      <c r="I51" s="65"/>
    </row>
    <row r="52" spans="1:9" x14ac:dyDescent="0.35">
      <c r="A52" s="16"/>
      <c r="B52" s="34"/>
      <c r="C52" s="65"/>
      <c r="D52" s="65"/>
      <c r="E52" s="65"/>
      <c r="F52" s="65"/>
      <c r="G52" s="65"/>
      <c r="H52" s="65"/>
      <c r="I52" s="65"/>
    </row>
    <row r="53" spans="1:9" x14ac:dyDescent="0.35">
      <c r="A53" s="16"/>
      <c r="B53" s="34"/>
      <c r="C53" s="65"/>
      <c r="D53" s="65"/>
      <c r="E53" s="65"/>
      <c r="F53" s="65"/>
      <c r="G53" s="65"/>
      <c r="H53" s="65"/>
      <c r="I53" s="65"/>
    </row>
    <row r="54" spans="1:9" x14ac:dyDescent="0.35">
      <c r="A54" s="16"/>
      <c r="B54" s="65"/>
      <c r="C54" s="65"/>
      <c r="D54" s="65"/>
      <c r="E54" s="65"/>
      <c r="F54" s="65"/>
      <c r="G54" s="65"/>
      <c r="H54" s="65"/>
      <c r="I54" s="65"/>
    </row>
    <row r="55" spans="1:9" x14ac:dyDescent="0.35">
      <c r="A55" s="16"/>
      <c r="B55" s="65"/>
      <c r="C55" s="65"/>
      <c r="D55" s="65"/>
      <c r="E55" s="65"/>
      <c r="F55" s="65"/>
      <c r="G55" s="65"/>
      <c r="H55" s="65"/>
      <c r="I55" s="65"/>
    </row>
    <row r="56" spans="1:9" x14ac:dyDescent="0.35">
      <c r="A56" s="16"/>
      <c r="B56" s="16"/>
      <c r="C56" s="16"/>
      <c r="D56" s="16"/>
      <c r="E56" s="16"/>
      <c r="F56" s="16"/>
      <c r="G56" s="16"/>
      <c r="H56" s="16"/>
      <c r="I56" s="16"/>
    </row>
    <row r="57" spans="1:9" x14ac:dyDescent="0.35">
      <c r="A57" s="16"/>
      <c r="B57" s="16"/>
      <c r="C57" s="16"/>
      <c r="D57" s="16"/>
      <c r="E57" s="16"/>
      <c r="F57" s="16"/>
      <c r="G57" s="16"/>
      <c r="H57" s="16"/>
      <c r="I57" s="16"/>
    </row>
  </sheetData>
  <pageMargins left="0.51181102362204722" right="0.70866141732283472" top="0.55118110236220474" bottom="0.74803149606299213" header="0.31496062992125984" footer="0.31496062992125984"/>
  <pageSetup paperSize="121" scale="74" orientation="landscape" r:id="rId1"/>
  <headerFooter>
    <oddHeader>&amp;C&amp;"Arial Black"&amp;11&amp;KFF0000OFFICIAL&amp;1#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40</vt:i4>
      </vt:variant>
    </vt:vector>
  </HeadingPairs>
  <TitlesOfParts>
    <vt:vector size="96" baseType="lpstr">
      <vt:lpstr>Contents</vt:lpstr>
      <vt:lpstr>Glossary</vt:lpstr>
      <vt:lpstr>Offence Categories</vt: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1.13</vt:lpstr>
      <vt:lpstr>Table 1.14</vt:lpstr>
      <vt:lpstr>Table 1.15</vt:lpstr>
      <vt:lpstr>Table 1.16</vt:lpstr>
      <vt:lpstr>Table 1.17</vt:lpstr>
      <vt:lpstr>Table 1.18</vt:lpstr>
      <vt:lpstr>Table 2.1</vt:lpstr>
      <vt:lpstr>Table 2.2</vt:lpstr>
      <vt:lpstr>Table 2.3</vt:lpstr>
      <vt:lpstr>Table 2.4</vt:lpstr>
      <vt:lpstr>Table 2.5</vt:lpstr>
      <vt:lpstr>Table 2.6</vt:lpstr>
      <vt:lpstr>Table 2.7</vt:lpstr>
      <vt:lpstr>Table 2.8</vt:lpstr>
      <vt:lpstr>Table 2.9</vt:lpstr>
      <vt:lpstr>Table 3.1</vt:lpstr>
      <vt:lpstr>Table 3.2</vt:lpstr>
      <vt:lpstr>Table 3.3</vt:lpstr>
      <vt:lpstr>Table 3.4</vt:lpstr>
      <vt:lpstr>Table 3.5</vt:lpstr>
      <vt:lpstr>Table 3.6</vt:lpstr>
      <vt:lpstr>Table 3.7</vt:lpstr>
      <vt:lpstr>Table 3.8</vt:lpstr>
      <vt:lpstr>Table 3.9</vt:lpstr>
      <vt:lpstr>Table 3.10</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4.15</vt:lpstr>
      <vt:lpstr>Table 4.16</vt:lpstr>
      <vt:lpstr>Contents!Print_Area</vt:lpstr>
      <vt:lpstr>Glossary!Print_Area</vt:lpstr>
      <vt:lpstr>'Offence Categories'!Print_Area</vt:lpstr>
      <vt:lpstr>'Table 1.1'!Print_Area</vt:lpstr>
      <vt:lpstr>'Table 1.10'!Print_Area</vt:lpstr>
      <vt:lpstr>'Table 1.11'!Print_Area</vt:lpstr>
      <vt:lpstr>'Table 1.12'!Print_Area</vt:lpstr>
      <vt:lpstr>'Table 1.13'!Print_Area</vt:lpstr>
      <vt:lpstr>'Table 1.14'!Print_Area</vt:lpstr>
      <vt:lpstr>'Table 1.15'!Print_Area</vt:lpstr>
      <vt:lpstr>'Table 1.16'!Print_Area</vt:lpstr>
      <vt:lpstr>'Table 1.17'!Print_Area</vt:lpstr>
      <vt:lpstr>'Table 1.18'!Print_Area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2.1'!Print_Area</vt:lpstr>
      <vt:lpstr>'Table 2.2'!Print_Area</vt:lpstr>
      <vt:lpstr>'Table 2.3'!Print_Area</vt:lpstr>
      <vt:lpstr>'Table 2.4'!Print_Area</vt:lpstr>
      <vt:lpstr>'Table 2.5'!Print_Area</vt:lpstr>
      <vt:lpstr>'Table 2.6'!Print_Area</vt:lpstr>
      <vt:lpstr>'Table 2.7'!Print_Area</vt:lpstr>
      <vt:lpstr>'Table 2.8'!Print_Area</vt:lpstr>
      <vt:lpstr>'Table 2.9'!Print_Area</vt:lpstr>
      <vt:lpstr>'Table 3.1'!Print_Area</vt:lpstr>
      <vt:lpstr>'Table 3.10'!Print_Area</vt:lpstr>
      <vt:lpstr>'Table 3.2'!Print_Area</vt:lpstr>
      <vt:lpstr>'Table 3.3'!Print_Area</vt:lpstr>
      <vt:lpstr>'Table 3.4'!Print_Area</vt:lpstr>
      <vt:lpstr>'Table 3.5'!Print_Area</vt:lpstr>
      <vt:lpstr>'Table 3.6'!Print_Area</vt:lpstr>
      <vt:lpstr>'Table 3.7'!Print_Area</vt:lpstr>
      <vt:lpstr>'Table 3.8'!Print_Area</vt:lpstr>
      <vt:lpstr>'Table 3.9'!Print_Area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2023-04-20T05:19:27Z</dcterms:created>
  <dcterms:modified xsi:type="dcterms:W3CDTF">2023-04-20T05:19:39Z</dcterms:modified>
  <cp:category/>
  <cp:contentStatus/>
</cp:coreProperties>
</file>